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 activeTab="1"/>
  </bookViews>
  <sheets>
    <sheet name="Binom 20" sheetId="1" r:id="rId1"/>
    <sheet name="Bernoulli buffon 10" sheetId="2" r:id="rId2"/>
    <sheet name="binom 100" sheetId="4" r:id="rId3"/>
    <sheet name="poisson 100" sheetId="3" r:id="rId4"/>
  </sheets>
  <calcPr calcId="125725"/>
</workbook>
</file>

<file path=xl/calcChain.xml><?xml version="1.0" encoding="utf-8"?>
<calcChain xmlns="http://schemas.openxmlformats.org/spreadsheetml/2006/main">
  <c r="E72" i="4"/>
  <c r="E71"/>
  <c r="E70"/>
  <c r="E69"/>
  <c r="E68"/>
  <c r="E67"/>
  <c r="E66"/>
  <c r="D66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E3"/>
  <c r="G3" s="1"/>
  <c r="D23"/>
  <c r="D24" s="1"/>
  <c r="D25" s="1"/>
  <c r="D26" s="1"/>
  <c r="D27" s="1"/>
  <c r="D28" s="1"/>
  <c r="D5"/>
  <c r="D6" s="1"/>
  <c r="D4"/>
  <c r="I7" i="3"/>
  <c r="I6"/>
  <c r="I5"/>
  <c r="I4"/>
  <c r="I3"/>
  <c r="J3"/>
  <c r="H6" s="1"/>
  <c r="H22" i="1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E22"/>
  <c r="G22" s="1"/>
  <c r="E21"/>
  <c r="G21" s="1"/>
  <c r="E20"/>
  <c r="G20" s="1"/>
  <c r="E19"/>
  <c r="G19" s="1"/>
  <c r="E18"/>
  <c r="G18" s="1"/>
  <c r="E17"/>
  <c r="G17" s="1"/>
  <c r="E16"/>
  <c r="G16" s="1"/>
  <c r="E15"/>
  <c r="G15" s="1"/>
  <c r="E14"/>
  <c r="G14" s="1"/>
  <c r="D22"/>
  <c r="D15"/>
  <c r="D16" s="1"/>
  <c r="D17" s="1"/>
  <c r="D18" s="1"/>
  <c r="D19" s="1"/>
  <c r="D20" s="1"/>
  <c r="D21" s="1"/>
  <c r="D14"/>
  <c r="E13"/>
  <c r="G13" s="1"/>
  <c r="F2" i="2"/>
  <c r="H7" i="3"/>
  <c r="H5"/>
  <c r="H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E6" s="1"/>
  <c r="G6" s="1"/>
  <c r="E12" i="1"/>
  <c r="G12" s="1"/>
  <c r="E11"/>
  <c r="G11" s="1"/>
  <c r="E10"/>
  <c r="G10" s="1"/>
  <c r="E9"/>
  <c r="G9" s="1"/>
  <c r="E8"/>
  <c r="G8" s="1"/>
  <c r="E7"/>
  <c r="G7" s="1"/>
  <c r="E6"/>
  <c r="G6" s="1"/>
  <c r="E5"/>
  <c r="G5" s="1"/>
  <c r="E4"/>
  <c r="G4" s="1"/>
  <c r="E3"/>
  <c r="G3" s="1"/>
  <c r="C2" i="2"/>
  <c r="C3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D2"/>
  <c r="D3"/>
  <c r="D4" s="1"/>
  <c r="D5" s="1"/>
  <c r="E2"/>
  <c r="D7" i="4" l="1"/>
  <c r="H4" i="3"/>
  <c r="D6" i="2"/>
  <c r="E5"/>
  <c r="E3"/>
  <c r="E4"/>
  <c r="E3" i="3"/>
  <c r="G3" s="1"/>
  <c r="E5"/>
  <c r="G5" s="1"/>
  <c r="E7"/>
  <c r="G7" s="1"/>
  <c r="E4"/>
  <c r="G4" s="1"/>
  <c r="D8" i="4" l="1"/>
  <c r="D7" i="2"/>
  <c r="E6"/>
  <c r="D9" i="4" l="1"/>
  <c r="D8" i="2"/>
  <c r="E7"/>
  <c r="D10" i="4" l="1"/>
  <c r="D9" i="2"/>
  <c r="E8"/>
  <c r="D11" i="4" l="1"/>
  <c r="D10" i="2"/>
  <c r="E9"/>
  <c r="D12" i="4" l="1"/>
  <c r="D11" i="2"/>
  <c r="E10"/>
  <c r="D13" i="4" l="1"/>
  <c r="D12" i="2"/>
  <c r="E11"/>
  <c r="D14" i="4" l="1"/>
  <c r="D13" i="2"/>
  <c r="E12"/>
  <c r="D15" i="4" l="1"/>
  <c r="D14" i="2"/>
  <c r="E13"/>
  <c r="D16" i="4" l="1"/>
  <c r="D15" i="2"/>
  <c r="E14"/>
  <c r="D17" i="4" l="1"/>
  <c r="D16" i="2"/>
  <c r="E15"/>
  <c r="D18" i="4" l="1"/>
  <c r="D17" i="2"/>
  <c r="E16"/>
  <c r="D19" i="4" l="1"/>
  <c r="D18" i="2"/>
  <c r="E17"/>
  <c r="D20" i="4" l="1"/>
  <c r="E18" i="2"/>
  <c r="D19"/>
  <c r="D21" i="4" l="1"/>
  <c r="D20" i="2"/>
  <c r="E19"/>
  <c r="D22" i="4" l="1"/>
  <c r="D21" i="2"/>
  <c r="E20"/>
  <c r="D22" l="1"/>
  <c r="E21"/>
  <c r="D23" l="1"/>
  <c r="E22"/>
  <c r="D24" l="1"/>
  <c r="E23"/>
  <c r="D25" l="1"/>
  <c r="E24"/>
  <c r="D26" l="1"/>
  <c r="E25"/>
  <c r="E26" l="1"/>
  <c r="D27"/>
  <c r="D28" l="1"/>
  <c r="E27"/>
  <c r="E28" l="1"/>
  <c r="D29"/>
  <c r="D30" l="1"/>
  <c r="E29"/>
  <c r="E30" l="1"/>
  <c r="D31"/>
  <c r="D32" l="1"/>
  <c r="E31"/>
  <c r="E32" l="1"/>
  <c r="D33"/>
  <c r="D34" l="1"/>
  <c r="E33"/>
  <c r="E34" l="1"/>
  <c r="D35"/>
  <c r="D36" l="1"/>
  <c r="E35"/>
  <c r="E36" l="1"/>
  <c r="D37"/>
  <c r="D38" l="1"/>
  <c r="E37"/>
  <c r="E38" l="1"/>
  <c r="D39"/>
  <c r="D40" l="1"/>
  <c r="E39"/>
  <c r="E40" l="1"/>
  <c r="D41"/>
  <c r="D42" l="1"/>
  <c r="E41"/>
  <c r="E42" l="1"/>
  <c r="D43"/>
  <c r="D44" l="1"/>
  <c r="E43"/>
  <c r="E44" l="1"/>
  <c r="D45"/>
  <c r="D46" l="1"/>
  <c r="E45"/>
  <c r="E46" l="1"/>
  <c r="D47"/>
  <c r="D48" l="1"/>
  <c r="E47"/>
  <c r="E48" l="1"/>
  <c r="D49"/>
  <c r="D50" l="1"/>
  <c r="E49"/>
  <c r="E50" l="1"/>
  <c r="D51"/>
  <c r="D52" l="1"/>
  <c r="E51"/>
  <c r="E52" l="1"/>
  <c r="D53"/>
  <c r="D54" l="1"/>
  <c r="E53"/>
  <c r="E54" l="1"/>
  <c r="D55"/>
  <c r="D56" l="1"/>
  <c r="E55"/>
  <c r="E56" l="1"/>
  <c r="D57"/>
  <c r="D58" l="1"/>
  <c r="E57"/>
  <c r="E58" l="1"/>
  <c r="D59"/>
  <c r="D60" l="1"/>
  <c r="E59"/>
  <c r="E60" l="1"/>
  <c r="D61"/>
  <c r="D62" l="1"/>
  <c r="E61"/>
  <c r="E62" l="1"/>
  <c r="D63"/>
  <c r="D64" l="1"/>
  <c r="E63"/>
  <c r="E64" l="1"/>
  <c r="D65"/>
  <c r="D66" l="1"/>
  <c r="E65"/>
  <c r="E66" l="1"/>
  <c r="D67"/>
  <c r="D68" l="1"/>
  <c r="E67"/>
  <c r="E68" l="1"/>
  <c r="D69"/>
  <c r="D70" l="1"/>
  <c r="E69"/>
  <c r="E70" l="1"/>
  <c r="D71"/>
  <c r="D72" l="1"/>
  <c r="E71"/>
  <c r="E72" l="1"/>
  <c r="D73"/>
  <c r="D74" l="1"/>
  <c r="E73"/>
  <c r="E74" l="1"/>
  <c r="D75"/>
  <c r="D76" l="1"/>
  <c r="E75"/>
  <c r="E76" l="1"/>
  <c r="D77"/>
  <c r="D78" l="1"/>
  <c r="E77"/>
  <c r="E78" l="1"/>
  <c r="D79"/>
  <c r="D80" l="1"/>
  <c r="E79"/>
  <c r="E80" l="1"/>
  <c r="D81"/>
  <c r="D82" l="1"/>
  <c r="E81"/>
  <c r="E82" l="1"/>
  <c r="D83"/>
  <c r="D84" l="1"/>
  <c r="E83"/>
  <c r="E84" l="1"/>
  <c r="D85"/>
  <c r="D86" l="1"/>
  <c r="E85"/>
  <c r="E86" l="1"/>
  <c r="D87"/>
  <c r="D88" l="1"/>
  <c r="E87"/>
  <c r="E88" l="1"/>
  <c r="D89"/>
  <c r="D90" l="1"/>
  <c r="E89"/>
  <c r="E90" l="1"/>
  <c r="D91"/>
  <c r="E91" l="1"/>
  <c r="D92"/>
  <c r="D93" l="1"/>
  <c r="E92"/>
  <c r="D94" l="1"/>
  <c r="E93"/>
  <c r="D95" l="1"/>
  <c r="E94"/>
  <c r="D96" l="1"/>
  <c r="E95"/>
  <c r="D97" l="1"/>
  <c r="E96"/>
  <c r="D98" l="1"/>
  <c r="E97"/>
  <c r="D99" l="1"/>
  <c r="E98"/>
  <c r="D100" l="1"/>
  <c r="E99"/>
  <c r="E100" l="1"/>
  <c r="D67" i="4"/>
  <c r="E23"/>
  <c r="G23" s="1"/>
  <c r="D70"/>
  <c r="E4"/>
  <c r="G4" s="1"/>
  <c r="E8"/>
  <c r="G8" s="1"/>
  <c r="E10"/>
  <c r="G10" s="1"/>
  <c r="E12"/>
  <c r="G12" s="1"/>
  <c r="E14"/>
  <c r="G14" s="1"/>
  <c r="E16"/>
  <c r="G16" s="1"/>
  <c r="E18"/>
  <c r="G18" s="1"/>
  <c r="E20"/>
  <c r="G20" s="1"/>
  <c r="E22"/>
  <c r="G22" s="1"/>
  <c r="D71"/>
  <c r="D69"/>
  <c r="E5"/>
  <c r="G5" s="1"/>
  <c r="E7"/>
  <c r="G7" s="1"/>
  <c r="E9"/>
  <c r="G9" s="1"/>
  <c r="E11"/>
  <c r="G11" s="1"/>
  <c r="E13"/>
  <c r="G13" s="1"/>
  <c r="E15"/>
  <c r="G15" s="1"/>
  <c r="E17"/>
  <c r="G17" s="1"/>
  <c r="E19"/>
  <c r="G19" s="1"/>
  <c r="E21"/>
  <c r="G21" s="1"/>
  <c r="E28"/>
  <c r="G28" s="1"/>
  <c r="E26"/>
  <c r="G26" s="1"/>
  <c r="E24"/>
  <c r="G24" s="1"/>
  <c r="E27"/>
  <c r="G27" s="1"/>
  <c r="E25"/>
  <c r="G25" s="1"/>
  <c r="D72"/>
  <c r="D68"/>
  <c r="E6"/>
  <c r="G6" s="1"/>
</calcChain>
</file>

<file path=xl/sharedStrings.xml><?xml version="1.0" encoding="utf-8"?>
<sst xmlns="http://schemas.openxmlformats.org/spreadsheetml/2006/main" count="43" uniqueCount="30">
  <si>
    <t>broj bacanja</t>
  </si>
  <si>
    <t xml:space="preserve">broj presjeka </t>
  </si>
  <si>
    <t>suma bacanja</t>
  </si>
  <si>
    <t>suma presjeci</t>
  </si>
  <si>
    <t>procjena vjerojatnosti</t>
  </si>
  <si>
    <t>teorijska vjerojatnost</t>
  </si>
  <si>
    <t xml:space="preserve">mogući broj presjeka </t>
  </si>
  <si>
    <t>frekvencija u 50 bacanja</t>
  </si>
  <si>
    <t>broj šibica</t>
  </si>
  <si>
    <t>rel. frekvencija</t>
  </si>
  <si>
    <t>vjerojatnost po B(20,2/pi)</t>
  </si>
  <si>
    <t>Binomna, n=20, duljina šibice jednaka udaljenosti između pravaca, p=2/PI</t>
  </si>
  <si>
    <t>redni br. bacanja</t>
  </si>
  <si>
    <t>Poissonova aproksimacija binomne.
 Bacamo 100 šibica, duljina šibice jednaka 2% od udaljenosti među pravcima,
 očekivanje pripadne Poissonove: np=1.27324</t>
  </si>
  <si>
    <t>frekvencija realizacije u 60 ponavljanja</t>
  </si>
  <si>
    <t>relativne frekvencije</t>
  </si>
  <si>
    <t>vjerojatnosti po Poissonovoj</t>
  </si>
  <si>
    <t>realizacije (broj presjeka)</t>
  </si>
  <si>
    <t>vjerojatnosti po binomnoj</t>
  </si>
  <si>
    <t>Binomna, n=100, duljina šibice jednaka udaljenosti između pravaca, p=2/PI</t>
  </si>
  <si>
    <t xml:space="preserve"> broj presjeka </t>
  </si>
  <si>
    <t>frekvencija u 40 bacanja</t>
  </si>
  <si>
    <t>0-50</t>
  </si>
  <si>
    <t>51-55</t>
  </si>
  <si>
    <t>56-60</t>
  </si>
  <si>
    <t>61-65</t>
  </si>
  <si>
    <t>71-75</t>
  </si>
  <si>
    <t>76-100</t>
  </si>
  <si>
    <t>66-70</t>
  </si>
  <si>
    <t>vjerojatnost po B(100,2/pi)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</si>
</sst>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0" fontId="0" fillId="0" borderId="2" xfId="0" applyFont="1" applyFill="1" applyBorder="1"/>
    <xf numFmtId="0" fontId="4" fillId="3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4" fillId="3" borderId="0" xfId="0" applyFont="1" applyFill="1" applyAlignment="1">
      <alignment horizontal="center" vertical="center" wrapText="1"/>
    </xf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val>
            <c:numRef>
              <c:f>'Binom 20'!$G$3:$G$22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0.02</c:v>
                </c:pt>
                <c:pt idx="9">
                  <c:v>0.1</c:v>
                </c:pt>
                <c:pt idx="10">
                  <c:v>0.14000000000000001</c:v>
                </c:pt>
                <c:pt idx="11">
                  <c:v>0.18</c:v>
                </c:pt>
                <c:pt idx="12">
                  <c:v>0.2</c:v>
                </c:pt>
                <c:pt idx="13">
                  <c:v>0.18</c:v>
                </c:pt>
                <c:pt idx="14">
                  <c:v>0.04</c:v>
                </c:pt>
                <c:pt idx="15">
                  <c:v>0.06</c:v>
                </c:pt>
                <c:pt idx="16">
                  <c:v>0.02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val>
            <c:numRef>
              <c:f>'Binom 20'!$H$3:$H$22</c:f>
              <c:numCache>
                <c:formatCode>General</c:formatCode>
                <c:ptCount val="20"/>
                <c:pt idx="0">
                  <c:v>5.6464394945051959E-8</c:v>
                </c:pt>
                <c:pt idx="1">
                  <c:v>9.3976034322088969E-7</c:v>
                </c:pt>
                <c:pt idx="2">
                  <c:v>9.8784133580302955E-6</c:v>
                </c:pt>
                <c:pt idx="3">
                  <c:v>7.3552079438511382E-5</c:v>
                </c:pt>
                <c:pt idx="4">
                  <c:v>4.1234787813869417E-4</c:v>
                </c:pt>
                <c:pt idx="5">
                  <c:v>1.8060201983695619E-3</c:v>
                </c:pt>
                <c:pt idx="6">
                  <c:v>6.3280722513076671E-3</c:v>
                </c:pt>
                <c:pt idx="7">
                  <c:v>1.8015388196550131E-2</c:v>
                </c:pt>
                <c:pt idx="8">
                  <c:v>4.2082467016350315E-2</c:v>
                </c:pt>
                <c:pt idx="9">
                  <c:v>8.1098478642836425E-2</c:v>
                </c:pt>
                <c:pt idx="10">
                  <c:v>0.12916321674543249</c:v>
                </c:pt>
                <c:pt idx="11">
                  <c:v>0.16971449887042328</c:v>
                </c:pt>
                <c:pt idx="12">
                  <c:v>0.18297190558147441</c:v>
                </c:pt>
                <c:pt idx="13">
                  <c:v>0.1602777531951616</c:v>
                </c:pt>
                <c:pt idx="14">
                  <c:v>0.11231869980323392</c:v>
                </c:pt>
                <c:pt idx="15">
                  <c:v>6.1492325792634112E-2</c:v>
                </c:pt>
                <c:pt idx="16">
                  <c:v>2.5348415643610778E-2</c:v>
                </c:pt>
                <c:pt idx="17">
                  <c:v>7.4014770983623773E-3</c:v>
                </c:pt>
                <c:pt idx="18">
                  <c:v>1.3649402000078963E-3</c:v>
                </c:pt>
                <c:pt idx="19">
                  <c:v>1.1956455708748433E-4</c:v>
                </c:pt>
              </c:numCache>
            </c:numRef>
          </c:val>
        </c:ser>
        <c:axId val="104573952"/>
        <c:axId val="105209856"/>
      </c:barChart>
      <c:catAx>
        <c:axId val="104573952"/>
        <c:scaling>
          <c:orientation val="minMax"/>
        </c:scaling>
        <c:axPos val="b"/>
        <c:tickLblPos val="nextTo"/>
        <c:crossAx val="105209856"/>
        <c:crosses val="autoZero"/>
        <c:auto val="1"/>
        <c:lblAlgn val="ctr"/>
        <c:lblOffset val="100"/>
      </c:catAx>
      <c:valAx>
        <c:axId val="105209856"/>
        <c:scaling>
          <c:orientation val="minMax"/>
        </c:scaling>
        <c:axPos val="l"/>
        <c:majorGridlines/>
        <c:numFmt formatCode="General" sourceLinked="1"/>
        <c:tickLblPos val="nextTo"/>
        <c:crossAx val="104573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layout/>
    </c:title>
    <c:plotArea>
      <c:layout>
        <c:manualLayout>
          <c:layoutTarget val="inner"/>
          <c:xMode val="edge"/>
          <c:yMode val="edge"/>
          <c:x val="9.4142355581479251E-2"/>
          <c:y val="9.3190290344598262E-2"/>
          <c:w val="0.69874548364920142"/>
          <c:h val="0.74552232275678609"/>
        </c:manualLayout>
      </c:layout>
      <c:lineChart>
        <c:grouping val="standard"/>
        <c:ser>
          <c:idx val="0"/>
          <c:order val="0"/>
          <c:tx>
            <c:strRef>
              <c:f>'Bernoulli buffon 10'!$E$1</c:f>
              <c:strCache>
                <c:ptCount val="1"/>
                <c:pt idx="0">
                  <c:v>procjena vjerojatnosti</c:v>
                </c:pt>
              </c:strCache>
            </c:strRef>
          </c:tx>
          <c:spPr>
            <a:ln w="38100">
              <a:solidFill>
                <a:srgbClr val="333399"/>
              </a:solidFill>
              <a:prstDash val="solid"/>
            </a:ln>
          </c:spPr>
          <c:marker>
            <c:symbol val="square"/>
            <c:size val="2"/>
            <c:spPr>
              <a:noFill/>
              <a:ln w="9525">
                <a:noFill/>
              </a:ln>
            </c:spPr>
          </c:marker>
          <c:val>
            <c:numRef>
              <c:f>'Bernoulli buffon 10'!$E$2:$E$125</c:f>
              <c:numCache>
                <c:formatCode>General</c:formatCode>
                <c:ptCount val="124"/>
                <c:pt idx="0">
                  <c:v>0.7</c:v>
                </c:pt>
                <c:pt idx="1">
                  <c:v>0.65</c:v>
                </c:pt>
                <c:pt idx="2">
                  <c:v>0.6333333333333333</c:v>
                </c:pt>
                <c:pt idx="3">
                  <c:v>0.57499999999999996</c:v>
                </c:pt>
                <c:pt idx="4">
                  <c:v>0.56000000000000005</c:v>
                </c:pt>
                <c:pt idx="5">
                  <c:v>0.56666666666666665</c:v>
                </c:pt>
                <c:pt idx="6">
                  <c:v>0.6</c:v>
                </c:pt>
                <c:pt idx="7">
                  <c:v>0.6</c:v>
                </c:pt>
                <c:pt idx="8">
                  <c:v>0.61111111111111116</c:v>
                </c:pt>
                <c:pt idx="9">
                  <c:v>0.61</c:v>
                </c:pt>
                <c:pt idx="10">
                  <c:v>0.62727272727272732</c:v>
                </c:pt>
                <c:pt idx="11">
                  <c:v>0.60833333333333328</c:v>
                </c:pt>
                <c:pt idx="12">
                  <c:v>0.62307692307692308</c:v>
                </c:pt>
                <c:pt idx="13">
                  <c:v>0.63571428571428568</c:v>
                </c:pt>
                <c:pt idx="14">
                  <c:v>0.62</c:v>
                </c:pt>
                <c:pt idx="15">
                  <c:v>0.64375000000000004</c:v>
                </c:pt>
                <c:pt idx="16">
                  <c:v>0.62941176470588234</c:v>
                </c:pt>
                <c:pt idx="17">
                  <c:v>0.6166666666666667</c:v>
                </c:pt>
                <c:pt idx="18">
                  <c:v>0.62105263157894741</c:v>
                </c:pt>
                <c:pt idx="19">
                  <c:v>0.625</c:v>
                </c:pt>
                <c:pt idx="20">
                  <c:v>0.61904761904761907</c:v>
                </c:pt>
                <c:pt idx="21">
                  <c:v>0.62272727272727268</c:v>
                </c:pt>
                <c:pt idx="22">
                  <c:v>0.63043478260869568</c:v>
                </c:pt>
                <c:pt idx="23">
                  <c:v>0.62916666666666665</c:v>
                </c:pt>
                <c:pt idx="24">
                  <c:v>0.62</c:v>
                </c:pt>
                <c:pt idx="25">
                  <c:v>0.60769230769230764</c:v>
                </c:pt>
                <c:pt idx="26">
                  <c:v>0.61111111111111116</c:v>
                </c:pt>
                <c:pt idx="27">
                  <c:v>0.61428571428571432</c:v>
                </c:pt>
                <c:pt idx="28">
                  <c:v>0.62068965517241381</c:v>
                </c:pt>
                <c:pt idx="29">
                  <c:v>0.62666666666666671</c:v>
                </c:pt>
                <c:pt idx="30">
                  <c:v>0.62903225806451613</c:v>
                </c:pt>
                <c:pt idx="31">
                  <c:v>0.63749999999999996</c:v>
                </c:pt>
                <c:pt idx="32">
                  <c:v>0.6393939393939394</c:v>
                </c:pt>
                <c:pt idx="33">
                  <c:v>0.63235294117647056</c:v>
                </c:pt>
                <c:pt idx="34">
                  <c:v>0.63428571428571423</c:v>
                </c:pt>
                <c:pt idx="35">
                  <c:v>0.64166666666666672</c:v>
                </c:pt>
                <c:pt idx="36">
                  <c:v>0.63513513513513509</c:v>
                </c:pt>
                <c:pt idx="37">
                  <c:v>0.63684210526315788</c:v>
                </c:pt>
                <c:pt idx="38">
                  <c:v>0.63076923076923075</c:v>
                </c:pt>
                <c:pt idx="39">
                  <c:v>0.625</c:v>
                </c:pt>
                <c:pt idx="40">
                  <c:v>0.62926829268292683</c:v>
                </c:pt>
                <c:pt idx="41">
                  <c:v>0.62857142857142856</c:v>
                </c:pt>
                <c:pt idx="42">
                  <c:v>0.62558139534883717</c:v>
                </c:pt>
                <c:pt idx="43">
                  <c:v>0.62727272727272732</c:v>
                </c:pt>
                <c:pt idx="44">
                  <c:v>0.62444444444444447</c:v>
                </c:pt>
                <c:pt idx="45">
                  <c:v>0.62173913043478257</c:v>
                </c:pt>
                <c:pt idx="46">
                  <c:v>0.62340425531914889</c:v>
                </c:pt>
                <c:pt idx="47">
                  <c:v>0.62291666666666667</c:v>
                </c:pt>
                <c:pt idx="48">
                  <c:v>0.62244897959183676</c:v>
                </c:pt>
                <c:pt idx="49">
                  <c:v>0.62</c:v>
                </c:pt>
                <c:pt idx="50">
                  <c:v>0.6215686274509804</c:v>
                </c:pt>
                <c:pt idx="51">
                  <c:v>0.62115384615384617</c:v>
                </c:pt>
                <c:pt idx="52">
                  <c:v>0.61886792452830186</c:v>
                </c:pt>
                <c:pt idx="53">
                  <c:v>0.61851851851851847</c:v>
                </c:pt>
                <c:pt idx="54">
                  <c:v>0.61818181818181817</c:v>
                </c:pt>
                <c:pt idx="55">
                  <c:v>0.61428571428571432</c:v>
                </c:pt>
                <c:pt idx="56">
                  <c:v>0.61403508771929827</c:v>
                </c:pt>
                <c:pt idx="57">
                  <c:v>0.61379310344827587</c:v>
                </c:pt>
                <c:pt idx="58">
                  <c:v>0.61694915254237293</c:v>
                </c:pt>
                <c:pt idx="59">
                  <c:v>0.6216666666666667</c:v>
                </c:pt>
                <c:pt idx="60">
                  <c:v>0.62131147540983611</c:v>
                </c:pt>
                <c:pt idx="61">
                  <c:v>0.62096774193548387</c:v>
                </c:pt>
                <c:pt idx="62">
                  <c:v>0.62222222222222223</c:v>
                </c:pt>
                <c:pt idx="63">
                  <c:v>0.62656250000000002</c:v>
                </c:pt>
                <c:pt idx="64">
                  <c:v>0.62769230769230766</c:v>
                </c:pt>
                <c:pt idx="65">
                  <c:v>0.62575757575757573</c:v>
                </c:pt>
                <c:pt idx="66">
                  <c:v>0.62686567164179108</c:v>
                </c:pt>
                <c:pt idx="67">
                  <c:v>0.63088235294117645</c:v>
                </c:pt>
                <c:pt idx="68">
                  <c:v>0.63043478260869568</c:v>
                </c:pt>
                <c:pt idx="69">
                  <c:v>0.63</c:v>
                </c:pt>
                <c:pt idx="70">
                  <c:v>0.63098591549295779</c:v>
                </c:pt>
                <c:pt idx="71">
                  <c:v>0.63194444444444442</c:v>
                </c:pt>
                <c:pt idx="72">
                  <c:v>0.63150684931506851</c:v>
                </c:pt>
                <c:pt idx="73">
                  <c:v>0.6283783783783784</c:v>
                </c:pt>
                <c:pt idx="74">
                  <c:v>0.6293333333333333</c:v>
                </c:pt>
                <c:pt idx="75">
                  <c:v>0.62631578947368416</c:v>
                </c:pt>
                <c:pt idx="76">
                  <c:v>0.62597402597402596</c:v>
                </c:pt>
                <c:pt idx="77">
                  <c:v>0.62435897435897436</c:v>
                </c:pt>
                <c:pt idx="78">
                  <c:v>0.6240506329113924</c:v>
                </c:pt>
                <c:pt idx="79">
                  <c:v>0.62375000000000003</c:v>
                </c:pt>
                <c:pt idx="80">
                  <c:v>0.61975308641975313</c:v>
                </c:pt>
                <c:pt idx="81">
                  <c:v>0.61951219512195121</c:v>
                </c:pt>
                <c:pt idx="82">
                  <c:v>0.62048192771084343</c:v>
                </c:pt>
                <c:pt idx="83">
                  <c:v>0.62142857142857144</c:v>
                </c:pt>
                <c:pt idx="84">
                  <c:v>0.62</c:v>
                </c:pt>
                <c:pt idx="85">
                  <c:v>0.61860465116279073</c:v>
                </c:pt>
                <c:pt idx="86">
                  <c:v>0.61839080459770113</c:v>
                </c:pt>
                <c:pt idx="87">
                  <c:v>0.62045454545454548</c:v>
                </c:pt>
                <c:pt idx="88">
                  <c:v>0.62247191011235958</c:v>
                </c:pt>
                <c:pt idx="89">
                  <c:v>0.62444444444444447</c:v>
                </c:pt>
                <c:pt idx="90">
                  <c:v>0.6197802197802198</c:v>
                </c:pt>
                <c:pt idx="91">
                  <c:v>0.6206521739130435</c:v>
                </c:pt>
                <c:pt idx="92">
                  <c:v>0.62043010752688177</c:v>
                </c:pt>
                <c:pt idx="93">
                  <c:v>0.62127659574468086</c:v>
                </c:pt>
                <c:pt idx="94">
                  <c:v>0.62</c:v>
                </c:pt>
                <c:pt idx="95">
                  <c:v>0.62291666666666667</c:v>
                </c:pt>
                <c:pt idx="96">
                  <c:v>0.62164948453608249</c:v>
                </c:pt>
                <c:pt idx="97">
                  <c:v>0.62346938775510208</c:v>
                </c:pt>
                <c:pt idx="98">
                  <c:v>0.62121212121212122</c:v>
                </c:pt>
              </c:numCache>
            </c:numRef>
          </c:val>
        </c:ser>
        <c:marker val="1"/>
        <c:axId val="79503744"/>
        <c:axId val="79505664"/>
      </c:lineChart>
      <c:catAx>
        <c:axId val="79503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CS"/>
          </a:p>
        </c:txPr>
        <c:crossAx val="79505664"/>
        <c:crosses val="autoZero"/>
        <c:auto val="1"/>
        <c:lblAlgn val="ctr"/>
        <c:lblOffset val="100"/>
        <c:tickLblSkip val="10"/>
        <c:tickMarkSkip val="1"/>
      </c:catAx>
      <c:valAx>
        <c:axId val="7950566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CS"/>
          </a:p>
        </c:txPr>
        <c:crossAx val="79503744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590041503948674"/>
          <c:y val="0.39068237106004672"/>
          <c:w val="0.18409955100790071"/>
          <c:h val="0.215900431800863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C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C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tx>
            <c:strRef>
              <c:f>'binom 100'!$G$2</c:f>
              <c:strCache>
                <c:ptCount val="1"/>
                <c:pt idx="0">
                  <c:v>rel. frekvencija</c:v>
                </c:pt>
              </c:strCache>
            </c:strRef>
          </c:tx>
          <c:cat>
            <c:numRef>
              <c:f>'binom 100'!$D$3:$D$28</c:f>
              <c:numCache>
                <c:formatCode>General</c:formatCode>
                <c:ptCount val="26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</c:numCache>
            </c:numRef>
          </c:cat>
          <c:val>
            <c:numRef>
              <c:f>'binom 100'!$G$3:$G$28</c:f>
              <c:numCache>
                <c:formatCode>General</c:formatCode>
                <c:ptCount val="26"/>
                <c:pt idx="0">
                  <c:v>2.5000000000000001E-2</c:v>
                </c:pt>
                <c:pt idx="1">
                  <c:v>0</c:v>
                </c:pt>
                <c:pt idx="2">
                  <c:v>2.5000000000000001E-2</c:v>
                </c:pt>
                <c:pt idx="3">
                  <c:v>0</c:v>
                </c:pt>
                <c:pt idx="4">
                  <c:v>0</c:v>
                </c:pt>
                <c:pt idx="5">
                  <c:v>2.5000000000000001E-2</c:v>
                </c:pt>
                <c:pt idx="6">
                  <c:v>0.05</c:v>
                </c:pt>
                <c:pt idx="7">
                  <c:v>2.5000000000000001E-2</c:v>
                </c:pt>
                <c:pt idx="8">
                  <c:v>0.05</c:v>
                </c:pt>
                <c:pt idx="9">
                  <c:v>0.05</c:v>
                </c:pt>
                <c:pt idx="10">
                  <c:v>7.4999999999999997E-2</c:v>
                </c:pt>
                <c:pt idx="11">
                  <c:v>0.125</c:v>
                </c:pt>
                <c:pt idx="12">
                  <c:v>0.05</c:v>
                </c:pt>
                <c:pt idx="13">
                  <c:v>2.5000000000000001E-2</c:v>
                </c:pt>
                <c:pt idx="14">
                  <c:v>2.5000000000000001E-2</c:v>
                </c:pt>
                <c:pt idx="15">
                  <c:v>0.125</c:v>
                </c:pt>
                <c:pt idx="16">
                  <c:v>7.4999999999999997E-2</c:v>
                </c:pt>
                <c:pt idx="17">
                  <c:v>7.4999999999999997E-2</c:v>
                </c:pt>
                <c:pt idx="18">
                  <c:v>7.4999999999999997E-2</c:v>
                </c:pt>
                <c:pt idx="19">
                  <c:v>2.5000000000000001E-2</c:v>
                </c:pt>
                <c:pt idx="20">
                  <c:v>0.05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2.5000000000000001E-2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'binom 100'!$H$2</c:f>
              <c:strCache>
                <c:ptCount val="1"/>
                <c:pt idx="0">
                  <c:v>vjerojatnost po B(100,2/pi)</c:v>
                </c:pt>
              </c:strCache>
            </c:strRef>
          </c:tx>
          <c:cat>
            <c:numRef>
              <c:f>'binom 100'!$D$3:$D$28</c:f>
              <c:numCache>
                <c:formatCode>General</c:formatCode>
                <c:ptCount val="26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</c:numCache>
            </c:numRef>
          </c:cat>
          <c:val>
            <c:numRef>
              <c:f>'binom 100'!$H$3:$H$28</c:f>
              <c:numCache>
                <c:formatCode>General</c:formatCode>
                <c:ptCount val="26"/>
                <c:pt idx="0">
                  <c:v>1.6440866016744428E-3</c:v>
                </c:pt>
                <c:pt idx="1">
                  <c:v>2.8238612160234296E-3</c:v>
                </c:pt>
                <c:pt idx="2">
                  <c:v>4.6618137170045043E-3</c:v>
                </c:pt>
                <c:pt idx="3">
                  <c:v>7.3967188853939067E-3</c:v>
                </c:pt>
                <c:pt idx="4">
                  <c:v>1.1278777829485068E-2</c:v>
                </c:pt>
                <c:pt idx="5">
                  <c:v>1.6526314547562437E-2</c:v>
                </c:pt>
                <c:pt idx="6">
                  <c:v>2.3265871847100085E-2</c:v>
                </c:pt>
                <c:pt idx="7">
                  <c:v>3.1464148471392582E-2</c:v>
                </c:pt>
                <c:pt idx="8">
                  <c:v>4.086723687465197E-2</c:v>
                </c:pt>
                <c:pt idx="9">
                  <c:v>5.0967271457147245E-2</c:v>
                </c:pt>
                <c:pt idx="10">
                  <c:v>6.1015871793147956E-2</c:v>
                </c:pt>
                <c:pt idx="11">
                  <c:v>7.0095769462771393E-2</c:v>
                </c:pt>
                <c:pt idx="12">
                  <c:v>7.7247343888007386E-2</c:v>
                </c:pt>
                <c:pt idx="13">
                  <c:v>8.162917981194949E-2</c:v>
                </c:pt>
                <c:pt idx="14">
                  <c:v>8.2677248194242506E-2</c:v>
                </c:pt>
                <c:pt idx="15">
                  <c:v>8.0222092843668366E-2</c:v>
                </c:pt>
                <c:pt idx="16">
                  <c:v>7.4530996320750359E-2</c:v>
                </c:pt>
                <c:pt idx="17">
                  <c:v>6.6261287695787638E-2</c:v>
                </c:pt>
                <c:pt idx="18">
                  <c:v>5.6335704413248283E-2</c:v>
                </c:pt>
                <c:pt idx="19">
                  <c:v>4.5772374960266989E-2</c:v>
                </c:pt>
                <c:pt idx="20">
                  <c:v>3.5512883046238501E-2</c:v>
                </c:pt>
                <c:pt idx="21">
                  <c:v>2.6288612656149853E-2</c:v>
                </c:pt>
                <c:pt idx="22">
                  <c:v>1.8550345349908928E-2</c:v>
                </c:pt>
                <c:pt idx="23">
                  <c:v>1.2465393735244107E-2</c:v>
                </c:pt>
                <c:pt idx="24">
                  <c:v>7.9681385236585207E-3</c:v>
                </c:pt>
                <c:pt idx="25">
                  <c:v>4.83935843989326E-3</c:v>
                </c:pt>
              </c:numCache>
            </c:numRef>
          </c:val>
        </c:ser>
        <c:axId val="50483200"/>
        <c:axId val="50485504"/>
      </c:barChart>
      <c:catAx>
        <c:axId val="50483200"/>
        <c:scaling>
          <c:orientation val="minMax"/>
        </c:scaling>
        <c:axPos val="b"/>
        <c:numFmt formatCode="General" sourceLinked="1"/>
        <c:tickLblPos val="nextTo"/>
        <c:crossAx val="50485504"/>
        <c:crosses val="autoZero"/>
        <c:auto val="1"/>
        <c:lblAlgn val="ctr"/>
        <c:lblOffset val="100"/>
      </c:catAx>
      <c:valAx>
        <c:axId val="50485504"/>
        <c:scaling>
          <c:orientation val="minMax"/>
        </c:scaling>
        <c:axPos val="l"/>
        <c:majorGridlines/>
        <c:numFmt formatCode="General" sourceLinked="1"/>
        <c:tickLblPos val="nextTo"/>
        <c:crossAx val="50483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tx>
            <c:strRef>
              <c:f>'binom 100'!$D$65</c:f>
              <c:strCache>
                <c:ptCount val="1"/>
                <c:pt idx="0">
                  <c:v>rel. frekvencija</c:v>
                </c:pt>
              </c:strCache>
            </c:strRef>
          </c:tx>
          <c:cat>
            <c:strRef>
              <c:f>'binom 100'!$A$66:$A$72</c:f>
              <c:strCache>
                <c:ptCount val="7"/>
                <c:pt idx="0">
                  <c:v>0-50</c:v>
                </c:pt>
                <c:pt idx="1">
                  <c:v>51-55</c:v>
                </c:pt>
                <c:pt idx="2">
                  <c:v>56-60</c:v>
                </c:pt>
                <c:pt idx="3">
                  <c:v>61-65</c:v>
                </c:pt>
                <c:pt idx="4">
                  <c:v>66-70</c:v>
                </c:pt>
                <c:pt idx="5">
                  <c:v>71-75</c:v>
                </c:pt>
                <c:pt idx="6">
                  <c:v>76-100</c:v>
                </c:pt>
              </c:strCache>
            </c:strRef>
          </c:cat>
          <c:val>
            <c:numRef>
              <c:f>'binom 100'!$D$66:$D$72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0.25</c:v>
                </c:pt>
                <c:pt idx="3">
                  <c:v>0.35</c:v>
                </c:pt>
                <c:pt idx="4">
                  <c:v>0.3</c:v>
                </c:pt>
                <c:pt idx="5">
                  <c:v>2.5000000000000001E-2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'binom 100'!$E$65</c:f>
              <c:strCache>
                <c:ptCount val="1"/>
                <c:pt idx="0">
                  <c:v>vjerojatnost po B(100,2/pi)</c:v>
                </c:pt>
              </c:strCache>
            </c:strRef>
          </c:tx>
          <c:cat>
            <c:strRef>
              <c:f>'binom 100'!$A$66:$A$72</c:f>
              <c:strCache>
                <c:ptCount val="7"/>
                <c:pt idx="0">
                  <c:v>0-50</c:v>
                </c:pt>
                <c:pt idx="1">
                  <c:v>51-55</c:v>
                </c:pt>
                <c:pt idx="2">
                  <c:v>56-60</c:v>
                </c:pt>
                <c:pt idx="3">
                  <c:v>61-65</c:v>
                </c:pt>
                <c:pt idx="4">
                  <c:v>66-70</c:v>
                </c:pt>
                <c:pt idx="5">
                  <c:v>71-75</c:v>
                </c:pt>
                <c:pt idx="6">
                  <c:v>76-100</c:v>
                </c:pt>
              </c:strCache>
            </c:strRef>
          </c:cat>
          <c:val>
            <c:numRef>
              <c:f>'binom 100'!$E$66:$E$72</c:f>
              <c:numCache>
                <c:formatCode>General</c:formatCode>
                <c:ptCount val="7"/>
                <c:pt idx="0">
                  <c:v>3.5512429978669063E-3</c:v>
                </c:pt>
                <c:pt idx="1">
                  <c:v>4.2687486195469353E-2</c:v>
                </c:pt>
                <c:pt idx="2">
                  <c:v>0.20758040044343984</c:v>
                </c:pt>
                <c:pt idx="3">
                  <c:v>0.39187163420063909</c:v>
                </c:pt>
                <c:pt idx="4">
                  <c:v>0.27841324643629173</c:v>
                </c:pt>
                <c:pt idx="5">
                  <c:v>7.0111848704854762E-2</c:v>
                </c:pt>
                <c:pt idx="6">
                  <c:v>5.7841410214347633E-3</c:v>
                </c:pt>
              </c:numCache>
            </c:numRef>
          </c:val>
        </c:ser>
        <c:axId val="50778880"/>
        <c:axId val="50780800"/>
      </c:barChart>
      <c:catAx>
        <c:axId val="50778880"/>
        <c:scaling>
          <c:orientation val="minMax"/>
        </c:scaling>
        <c:axPos val="b"/>
        <c:tickLblPos val="nextTo"/>
        <c:crossAx val="50780800"/>
        <c:crosses val="autoZero"/>
        <c:auto val="1"/>
        <c:lblAlgn val="ctr"/>
        <c:lblOffset val="100"/>
      </c:catAx>
      <c:valAx>
        <c:axId val="50780800"/>
        <c:scaling>
          <c:orientation val="minMax"/>
        </c:scaling>
        <c:axPos val="l"/>
        <c:majorGridlines/>
        <c:numFmt formatCode="General" sourceLinked="1"/>
        <c:tickLblPos val="nextTo"/>
        <c:crossAx val="50778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tx>
            <c:strRef>
              <c:f>'poisson 100'!$G$2</c:f>
              <c:strCache>
                <c:ptCount val="1"/>
                <c:pt idx="0">
                  <c:v>relativne frekvencije</c:v>
                </c:pt>
              </c:strCache>
            </c:strRef>
          </c:tx>
          <c:val>
            <c:numRef>
              <c:f>'poisson 100'!$G$3:$G$7</c:f>
              <c:numCache>
                <c:formatCode>General</c:formatCode>
                <c:ptCount val="5"/>
                <c:pt idx="0">
                  <c:v>0.26666666666666666</c:v>
                </c:pt>
                <c:pt idx="1">
                  <c:v>0.38333333333333336</c:v>
                </c:pt>
                <c:pt idx="2">
                  <c:v>0.18333333333333332</c:v>
                </c:pt>
                <c:pt idx="3">
                  <c:v>0.1</c:v>
                </c:pt>
                <c:pt idx="4">
                  <c:v>6.6666666666666666E-2</c:v>
                </c:pt>
              </c:numCache>
            </c:numRef>
          </c:val>
        </c:ser>
        <c:ser>
          <c:idx val="1"/>
          <c:order val="1"/>
          <c:tx>
            <c:strRef>
              <c:f>'poisson 100'!$H$2</c:f>
              <c:strCache>
                <c:ptCount val="1"/>
                <c:pt idx="0">
                  <c:v>vjerojatnosti po Poissonovoj</c:v>
                </c:pt>
              </c:strCache>
            </c:strRef>
          </c:tx>
          <c:val>
            <c:numRef>
              <c:f>'poisson 100'!$H$3:$H$7</c:f>
              <c:numCache>
                <c:formatCode>General</c:formatCode>
                <c:ptCount val="5"/>
                <c:pt idx="0">
                  <c:v>0.27992332720139051</c:v>
                </c:pt>
                <c:pt idx="1">
                  <c:v>0.35640944968665045</c:v>
                </c:pt>
                <c:pt idx="2">
                  <c:v>0.22689730272917039</c:v>
                </c:pt>
                <c:pt idx="3">
                  <c:v>9.6298206142841763E-2</c:v>
                </c:pt>
                <c:pt idx="4">
                  <c:v>3.065267103703118E-2</c:v>
                </c:pt>
              </c:numCache>
            </c:numRef>
          </c:val>
        </c:ser>
        <c:axId val="117989760"/>
        <c:axId val="117991296"/>
      </c:barChart>
      <c:catAx>
        <c:axId val="117989760"/>
        <c:scaling>
          <c:orientation val="minMax"/>
        </c:scaling>
        <c:axPos val="b"/>
        <c:tickLblPos val="nextTo"/>
        <c:crossAx val="117991296"/>
        <c:crosses val="autoZero"/>
        <c:auto val="1"/>
        <c:lblAlgn val="ctr"/>
        <c:lblOffset val="100"/>
      </c:catAx>
      <c:valAx>
        <c:axId val="117991296"/>
        <c:scaling>
          <c:orientation val="minMax"/>
        </c:scaling>
        <c:axPos val="l"/>
        <c:majorGridlines/>
        <c:numFmt formatCode="General" sourceLinked="1"/>
        <c:tickLblPos val="nextTo"/>
        <c:crossAx val="117989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>
        <c:manualLayout>
          <c:layoutTarget val="inner"/>
          <c:xMode val="edge"/>
          <c:yMode val="edge"/>
          <c:x val="0.12780796150481191"/>
          <c:y val="5.6030183727034118E-2"/>
          <c:w val="0.5074851268591426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'poisson 100'!$H$2</c:f>
              <c:strCache>
                <c:ptCount val="1"/>
                <c:pt idx="0">
                  <c:v>vjerojatnosti po Poissonovoj</c:v>
                </c:pt>
              </c:strCache>
            </c:strRef>
          </c:tx>
          <c:val>
            <c:numRef>
              <c:f>'poisson 100'!$H$3:$H$7</c:f>
              <c:numCache>
                <c:formatCode>General</c:formatCode>
                <c:ptCount val="5"/>
                <c:pt idx="0">
                  <c:v>0.27992332720139051</c:v>
                </c:pt>
                <c:pt idx="1">
                  <c:v>0.35640944968665045</c:v>
                </c:pt>
                <c:pt idx="2">
                  <c:v>0.22689730272917039</c:v>
                </c:pt>
                <c:pt idx="3">
                  <c:v>9.6298206142841763E-2</c:v>
                </c:pt>
                <c:pt idx="4">
                  <c:v>3.065267103703118E-2</c:v>
                </c:pt>
              </c:numCache>
            </c:numRef>
          </c:val>
        </c:ser>
        <c:ser>
          <c:idx val="1"/>
          <c:order val="1"/>
          <c:tx>
            <c:strRef>
              <c:f>'poisson 100'!$I$2</c:f>
              <c:strCache>
                <c:ptCount val="1"/>
                <c:pt idx="0">
                  <c:v>vjerojatnosti po binomnoj</c:v>
                </c:pt>
              </c:strCache>
            </c:strRef>
          </c:tx>
          <c:val>
            <c:numRef>
              <c:f>'poisson 100'!$I$3:$I$7</c:f>
              <c:numCache>
                <c:formatCode>General</c:formatCode>
                <c:ptCount val="5"/>
                <c:pt idx="0">
                  <c:v>0.27764423738059896</c:v>
                </c:pt>
                <c:pt idx="1">
                  <c:v>0.35806666882480864</c:v>
                </c:pt>
                <c:pt idx="2">
                  <c:v>0.22858320980756594</c:v>
                </c:pt>
                <c:pt idx="3">
                  <c:v>9.6299577080028106E-2</c:v>
                </c:pt>
                <c:pt idx="4">
                  <c:v>3.0116975438252223E-2</c:v>
                </c:pt>
              </c:numCache>
            </c:numRef>
          </c:val>
        </c:ser>
        <c:axId val="106223104"/>
        <c:axId val="116674944"/>
      </c:barChart>
      <c:catAx>
        <c:axId val="106223104"/>
        <c:scaling>
          <c:orientation val="minMax"/>
        </c:scaling>
        <c:axPos val="b"/>
        <c:tickLblPos val="nextTo"/>
        <c:crossAx val="116674944"/>
        <c:crosses val="autoZero"/>
        <c:auto val="1"/>
        <c:lblAlgn val="ctr"/>
        <c:lblOffset val="100"/>
      </c:catAx>
      <c:valAx>
        <c:axId val="116674944"/>
        <c:scaling>
          <c:orientation val="minMax"/>
        </c:scaling>
        <c:axPos val="l"/>
        <c:majorGridlines/>
        <c:numFmt formatCode="General" sourceLinked="1"/>
        <c:tickLblPos val="nextTo"/>
        <c:crossAx val="106223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tx>
            <c:strRef>
              <c:f>'poisson 100'!$G$2</c:f>
              <c:strCache>
                <c:ptCount val="1"/>
                <c:pt idx="0">
                  <c:v>relativne frekvencije</c:v>
                </c:pt>
              </c:strCache>
            </c:strRef>
          </c:tx>
          <c:val>
            <c:numRef>
              <c:f>'poisson 100'!$G$3:$G$7</c:f>
              <c:numCache>
                <c:formatCode>General</c:formatCode>
                <c:ptCount val="5"/>
                <c:pt idx="0">
                  <c:v>0.26666666666666666</c:v>
                </c:pt>
                <c:pt idx="1">
                  <c:v>0.38333333333333336</c:v>
                </c:pt>
                <c:pt idx="2">
                  <c:v>0.18333333333333332</c:v>
                </c:pt>
                <c:pt idx="3">
                  <c:v>0.1</c:v>
                </c:pt>
                <c:pt idx="4">
                  <c:v>6.6666666666666666E-2</c:v>
                </c:pt>
              </c:numCache>
            </c:numRef>
          </c:val>
        </c:ser>
        <c:ser>
          <c:idx val="1"/>
          <c:order val="1"/>
          <c:tx>
            <c:strRef>
              <c:f>'poisson 100'!$I$2</c:f>
              <c:strCache>
                <c:ptCount val="1"/>
                <c:pt idx="0">
                  <c:v>vjerojatnosti po binomnoj</c:v>
                </c:pt>
              </c:strCache>
            </c:strRef>
          </c:tx>
          <c:val>
            <c:numRef>
              <c:f>'poisson 100'!$I$3:$I$7</c:f>
              <c:numCache>
                <c:formatCode>General</c:formatCode>
                <c:ptCount val="5"/>
                <c:pt idx="0">
                  <c:v>0.27764423738059896</c:v>
                </c:pt>
                <c:pt idx="1">
                  <c:v>0.35806666882480864</c:v>
                </c:pt>
                <c:pt idx="2">
                  <c:v>0.22858320980756594</c:v>
                </c:pt>
                <c:pt idx="3">
                  <c:v>9.6299577080028106E-2</c:v>
                </c:pt>
                <c:pt idx="4">
                  <c:v>3.0116975438252223E-2</c:v>
                </c:pt>
              </c:numCache>
            </c:numRef>
          </c:val>
        </c:ser>
        <c:axId val="108019712"/>
        <c:axId val="108067840"/>
      </c:barChart>
      <c:catAx>
        <c:axId val="108019712"/>
        <c:scaling>
          <c:orientation val="minMax"/>
        </c:scaling>
        <c:axPos val="b"/>
        <c:tickLblPos val="nextTo"/>
        <c:crossAx val="108067840"/>
        <c:crosses val="autoZero"/>
        <c:auto val="1"/>
        <c:lblAlgn val="ctr"/>
        <c:lblOffset val="100"/>
      </c:catAx>
      <c:valAx>
        <c:axId val="108067840"/>
        <c:scaling>
          <c:orientation val="minMax"/>
        </c:scaling>
        <c:axPos val="l"/>
        <c:majorGridlines/>
        <c:numFmt formatCode="General" sourceLinked="1"/>
        <c:tickLblPos val="nextTo"/>
        <c:crossAx val="108019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9</xdr:row>
      <xdr:rowOff>0</xdr:rowOff>
    </xdr:from>
    <xdr:to>
      <xdr:col>15</xdr:col>
      <xdr:colOff>390525</xdr:colOff>
      <xdr:row>25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1</xdr:row>
      <xdr:rowOff>123825</xdr:rowOff>
    </xdr:from>
    <xdr:to>
      <xdr:col>16</xdr:col>
      <xdr:colOff>152399</xdr:colOff>
      <xdr:row>18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266699</xdr:colOff>
      <xdr:row>28</xdr:row>
      <xdr:rowOff>142874</xdr:rowOff>
    </xdr:from>
    <xdr:to>
      <xdr:col>8</xdr:col>
      <xdr:colOff>457199</xdr:colOff>
      <xdr:row>52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74</xdr:row>
      <xdr:rowOff>38100</xdr:rowOff>
    </xdr:from>
    <xdr:to>
      <xdr:col>4</xdr:col>
      <xdr:colOff>762000</xdr:colOff>
      <xdr:row>91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8</xdr:row>
      <xdr:rowOff>57150</xdr:rowOff>
    </xdr:from>
    <xdr:to>
      <xdr:col>6</xdr:col>
      <xdr:colOff>1371600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323850</xdr:colOff>
      <xdr:row>27</xdr:row>
      <xdr:rowOff>38100</xdr:rowOff>
    </xdr:from>
    <xdr:to>
      <xdr:col>6</xdr:col>
      <xdr:colOff>1400175</xdr:colOff>
      <xdr:row>44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1485900</xdr:colOff>
      <xdr:row>16</xdr:row>
      <xdr:rowOff>9525</xdr:rowOff>
    </xdr:from>
    <xdr:to>
      <xdr:col>12</xdr:col>
      <xdr:colOff>333375</xdr:colOff>
      <xdr:row>33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B48" sqref="B48"/>
    </sheetView>
  </sheetViews>
  <sheetFormatPr defaultRowHeight="12.75"/>
  <cols>
    <col min="1" max="1" width="11.7109375" customWidth="1"/>
    <col min="2" max="2" width="12.28515625" customWidth="1"/>
    <col min="4" max="4" width="12.42578125" customWidth="1"/>
    <col min="5" max="5" width="13.42578125" customWidth="1"/>
    <col min="6" max="6" width="14" customWidth="1"/>
    <col min="7" max="7" width="14.85546875" customWidth="1"/>
    <col min="8" max="8" width="16.85546875" customWidth="1"/>
  </cols>
  <sheetData>
    <row r="1" spans="1:8" ht="36.75" customHeight="1">
      <c r="A1" s="5" t="s">
        <v>11</v>
      </c>
      <c r="B1" s="5"/>
      <c r="C1" s="5"/>
      <c r="D1" s="5"/>
      <c r="E1" s="5"/>
      <c r="F1" s="5"/>
      <c r="G1" s="5"/>
      <c r="H1" s="5"/>
    </row>
    <row r="2" spans="1:8" ht="47.25">
      <c r="A2" s="1" t="s">
        <v>8</v>
      </c>
      <c r="B2" s="1" t="s">
        <v>1</v>
      </c>
      <c r="D2" s="1" t="s">
        <v>6</v>
      </c>
      <c r="E2" s="1" t="s">
        <v>7</v>
      </c>
      <c r="F2" s="1" t="s">
        <v>0</v>
      </c>
      <c r="G2" s="1" t="s">
        <v>9</v>
      </c>
      <c r="H2" s="1" t="s">
        <v>10</v>
      </c>
    </row>
    <row r="3" spans="1:8">
      <c r="A3">
        <v>20</v>
      </c>
      <c r="B3">
        <v>13</v>
      </c>
      <c r="D3">
        <v>1</v>
      </c>
      <c r="E3">
        <f>COUNTIF($B$3:$B$126,D3)</f>
        <v>0</v>
      </c>
      <c r="F3">
        <v>50</v>
      </c>
      <c r="G3">
        <f>E3/F3</f>
        <v>0</v>
      </c>
      <c r="H3">
        <f>BINOMDIST(D3,20,2/PI(),FALSE)</f>
        <v>5.6464394945051959E-8</v>
      </c>
    </row>
    <row r="4" spans="1:8">
      <c r="A4">
        <v>20</v>
      </c>
      <c r="B4">
        <v>10</v>
      </c>
      <c r="D4">
        <v>2</v>
      </c>
      <c r="E4">
        <f t="shared" ref="E4:E22" si="0">COUNTIF($B$3:$B$126,D4)</f>
        <v>0</v>
      </c>
      <c r="F4">
        <v>50</v>
      </c>
      <c r="G4">
        <f t="shared" ref="G4:G22" si="1">E4/F4</f>
        <v>0</v>
      </c>
      <c r="H4">
        <f t="shared" ref="H4:H22" si="2">BINOMDIST(D4,20,2/PI(),FALSE)</f>
        <v>9.3976034322088969E-7</v>
      </c>
    </row>
    <row r="5" spans="1:8">
      <c r="A5">
        <v>20</v>
      </c>
      <c r="B5">
        <v>11</v>
      </c>
      <c r="D5">
        <v>3</v>
      </c>
      <c r="E5">
        <f t="shared" si="0"/>
        <v>0</v>
      </c>
      <c r="F5">
        <v>50</v>
      </c>
      <c r="G5">
        <f t="shared" si="1"/>
        <v>0</v>
      </c>
      <c r="H5">
        <f t="shared" si="2"/>
        <v>9.8784133580302955E-6</v>
      </c>
    </row>
    <row r="6" spans="1:8">
      <c r="A6">
        <v>20</v>
      </c>
      <c r="B6">
        <v>14</v>
      </c>
      <c r="D6">
        <v>4</v>
      </c>
      <c r="E6">
        <f t="shared" si="0"/>
        <v>0</v>
      </c>
      <c r="F6">
        <v>50</v>
      </c>
      <c r="G6">
        <f t="shared" si="1"/>
        <v>0</v>
      </c>
      <c r="H6">
        <f t="shared" si="2"/>
        <v>7.3552079438511382E-5</v>
      </c>
    </row>
    <row r="7" spans="1:8">
      <c r="A7">
        <v>20</v>
      </c>
      <c r="B7">
        <v>13</v>
      </c>
      <c r="D7">
        <v>5</v>
      </c>
      <c r="E7">
        <f t="shared" si="0"/>
        <v>0</v>
      </c>
      <c r="F7">
        <v>50</v>
      </c>
      <c r="G7">
        <f t="shared" si="1"/>
        <v>0</v>
      </c>
      <c r="H7">
        <f t="shared" si="2"/>
        <v>4.1234787813869417E-4</v>
      </c>
    </row>
    <row r="8" spans="1:8">
      <c r="A8">
        <v>20</v>
      </c>
      <c r="B8">
        <v>12</v>
      </c>
      <c r="D8">
        <v>6</v>
      </c>
      <c r="E8">
        <f t="shared" si="0"/>
        <v>0</v>
      </c>
      <c r="F8">
        <v>50</v>
      </c>
      <c r="G8">
        <f t="shared" si="1"/>
        <v>0</v>
      </c>
      <c r="H8">
        <f t="shared" si="2"/>
        <v>1.8060201983695619E-3</v>
      </c>
    </row>
    <row r="9" spans="1:8">
      <c r="A9">
        <v>20</v>
      </c>
      <c r="B9">
        <v>16</v>
      </c>
      <c r="D9">
        <v>7</v>
      </c>
      <c r="E9">
        <f t="shared" si="0"/>
        <v>1</v>
      </c>
      <c r="F9">
        <v>50</v>
      </c>
      <c r="G9">
        <f t="shared" si="1"/>
        <v>0.02</v>
      </c>
      <c r="H9">
        <f t="shared" si="2"/>
        <v>6.3280722513076671E-3</v>
      </c>
    </row>
    <row r="10" spans="1:8">
      <c r="A10">
        <v>20</v>
      </c>
      <c r="B10">
        <v>14</v>
      </c>
      <c r="D10">
        <v>8</v>
      </c>
      <c r="E10">
        <f t="shared" si="0"/>
        <v>2</v>
      </c>
      <c r="F10">
        <v>50</v>
      </c>
      <c r="G10">
        <f t="shared" si="1"/>
        <v>0.04</v>
      </c>
      <c r="H10">
        <f t="shared" si="2"/>
        <v>1.8015388196550131E-2</v>
      </c>
    </row>
    <row r="11" spans="1:8">
      <c r="A11">
        <v>20</v>
      </c>
      <c r="B11">
        <v>8</v>
      </c>
      <c r="D11">
        <v>9</v>
      </c>
      <c r="E11">
        <f t="shared" si="0"/>
        <v>1</v>
      </c>
      <c r="F11">
        <v>50</v>
      </c>
      <c r="G11">
        <f t="shared" si="1"/>
        <v>0.02</v>
      </c>
      <c r="H11">
        <f t="shared" si="2"/>
        <v>4.2082467016350315E-2</v>
      </c>
    </row>
    <row r="12" spans="1:8">
      <c r="A12">
        <v>20</v>
      </c>
      <c r="B12">
        <v>14</v>
      </c>
      <c r="D12">
        <v>10</v>
      </c>
      <c r="E12">
        <f t="shared" si="0"/>
        <v>5</v>
      </c>
      <c r="F12">
        <v>50</v>
      </c>
      <c r="G12">
        <f t="shared" si="1"/>
        <v>0.1</v>
      </c>
      <c r="H12">
        <f t="shared" si="2"/>
        <v>8.1098478642836425E-2</v>
      </c>
    </row>
    <row r="13" spans="1:8">
      <c r="A13">
        <v>20</v>
      </c>
      <c r="B13">
        <v>12</v>
      </c>
      <c r="D13">
        <v>11</v>
      </c>
      <c r="E13">
        <f t="shared" si="0"/>
        <v>7</v>
      </c>
      <c r="F13">
        <v>50</v>
      </c>
      <c r="G13">
        <f t="shared" si="1"/>
        <v>0.14000000000000001</v>
      </c>
      <c r="H13">
        <f t="shared" si="2"/>
        <v>0.12916321674543249</v>
      </c>
    </row>
    <row r="14" spans="1:8">
      <c r="A14">
        <v>20</v>
      </c>
      <c r="B14">
        <v>14</v>
      </c>
      <c r="D14">
        <f>D13+1</f>
        <v>12</v>
      </c>
      <c r="E14">
        <f t="shared" si="0"/>
        <v>9</v>
      </c>
      <c r="F14">
        <v>50</v>
      </c>
      <c r="G14">
        <f t="shared" si="1"/>
        <v>0.18</v>
      </c>
      <c r="H14">
        <f t="shared" si="2"/>
        <v>0.16971449887042328</v>
      </c>
    </row>
    <row r="15" spans="1:8">
      <c r="A15">
        <v>20</v>
      </c>
      <c r="B15">
        <v>7</v>
      </c>
      <c r="D15">
        <f t="shared" ref="D15:D21" si="3">D14+1</f>
        <v>13</v>
      </c>
      <c r="E15">
        <f t="shared" si="0"/>
        <v>10</v>
      </c>
      <c r="F15">
        <v>50</v>
      </c>
      <c r="G15">
        <f t="shared" si="1"/>
        <v>0.2</v>
      </c>
      <c r="H15">
        <f t="shared" si="2"/>
        <v>0.18297190558147441</v>
      </c>
    </row>
    <row r="16" spans="1:8">
      <c r="A16">
        <v>20</v>
      </c>
      <c r="B16">
        <v>13</v>
      </c>
      <c r="D16">
        <f t="shared" si="3"/>
        <v>14</v>
      </c>
      <c r="E16">
        <f t="shared" si="0"/>
        <v>9</v>
      </c>
      <c r="F16">
        <v>50</v>
      </c>
      <c r="G16">
        <f t="shared" si="1"/>
        <v>0.18</v>
      </c>
      <c r="H16">
        <f t="shared" si="2"/>
        <v>0.1602777531951616</v>
      </c>
    </row>
    <row r="17" spans="1:8">
      <c r="A17">
        <v>20</v>
      </c>
      <c r="B17">
        <v>15</v>
      </c>
      <c r="D17">
        <f t="shared" si="3"/>
        <v>15</v>
      </c>
      <c r="E17">
        <f t="shared" si="0"/>
        <v>2</v>
      </c>
      <c r="F17">
        <v>50</v>
      </c>
      <c r="G17">
        <f t="shared" si="1"/>
        <v>0.04</v>
      </c>
      <c r="H17">
        <f t="shared" si="2"/>
        <v>0.11231869980323392</v>
      </c>
    </row>
    <row r="18" spans="1:8">
      <c r="A18">
        <v>20</v>
      </c>
      <c r="B18">
        <v>16</v>
      </c>
      <c r="D18">
        <f t="shared" si="3"/>
        <v>16</v>
      </c>
      <c r="E18">
        <f t="shared" si="0"/>
        <v>3</v>
      </c>
      <c r="F18">
        <v>50</v>
      </c>
      <c r="G18">
        <f t="shared" si="1"/>
        <v>0.06</v>
      </c>
      <c r="H18">
        <f t="shared" si="2"/>
        <v>6.1492325792634112E-2</v>
      </c>
    </row>
    <row r="19" spans="1:8">
      <c r="A19">
        <v>20</v>
      </c>
      <c r="B19">
        <v>11</v>
      </c>
      <c r="D19">
        <f t="shared" si="3"/>
        <v>17</v>
      </c>
      <c r="E19">
        <f t="shared" si="0"/>
        <v>1</v>
      </c>
      <c r="F19">
        <v>50</v>
      </c>
      <c r="G19">
        <f t="shared" si="1"/>
        <v>0.02</v>
      </c>
      <c r="H19">
        <f t="shared" si="2"/>
        <v>2.5348415643610778E-2</v>
      </c>
    </row>
    <row r="20" spans="1:8">
      <c r="A20">
        <v>20</v>
      </c>
      <c r="B20">
        <v>13</v>
      </c>
      <c r="D20">
        <f t="shared" si="3"/>
        <v>18</v>
      </c>
      <c r="E20">
        <f t="shared" si="0"/>
        <v>0</v>
      </c>
      <c r="F20">
        <v>50</v>
      </c>
      <c r="G20">
        <f t="shared" si="1"/>
        <v>0</v>
      </c>
      <c r="H20">
        <f t="shared" si="2"/>
        <v>7.4014770983623773E-3</v>
      </c>
    </row>
    <row r="21" spans="1:8">
      <c r="A21">
        <v>20</v>
      </c>
      <c r="B21">
        <v>11</v>
      </c>
      <c r="D21">
        <f t="shared" si="3"/>
        <v>19</v>
      </c>
      <c r="E21">
        <f t="shared" si="0"/>
        <v>0</v>
      </c>
      <c r="F21">
        <v>50</v>
      </c>
      <c r="G21">
        <f t="shared" si="1"/>
        <v>0</v>
      </c>
      <c r="H21">
        <f t="shared" si="2"/>
        <v>1.3649402000078963E-3</v>
      </c>
    </row>
    <row r="22" spans="1:8">
      <c r="A22">
        <v>20</v>
      </c>
      <c r="B22">
        <v>8</v>
      </c>
      <c r="D22">
        <f>D21+1</f>
        <v>20</v>
      </c>
      <c r="E22">
        <f t="shared" si="0"/>
        <v>0</v>
      </c>
      <c r="F22">
        <v>50</v>
      </c>
      <c r="G22">
        <f t="shared" si="1"/>
        <v>0</v>
      </c>
      <c r="H22">
        <f t="shared" si="2"/>
        <v>1.1956455708748433E-4</v>
      </c>
    </row>
    <row r="23" spans="1:8">
      <c r="A23">
        <v>20</v>
      </c>
      <c r="B23">
        <v>13</v>
      </c>
    </row>
    <row r="24" spans="1:8">
      <c r="A24">
        <v>20</v>
      </c>
      <c r="B24">
        <v>12</v>
      </c>
    </row>
    <row r="25" spans="1:8">
      <c r="A25">
        <v>20</v>
      </c>
      <c r="B25">
        <v>10</v>
      </c>
    </row>
    <row r="26" spans="1:8">
      <c r="A26">
        <v>20</v>
      </c>
      <c r="B26">
        <v>13</v>
      </c>
    </row>
    <row r="27" spans="1:8">
      <c r="A27">
        <v>20</v>
      </c>
      <c r="B27">
        <v>11</v>
      </c>
    </row>
    <row r="28" spans="1:8">
      <c r="A28">
        <v>20</v>
      </c>
      <c r="B28">
        <v>13</v>
      </c>
    </row>
    <row r="29" spans="1:8">
      <c r="A29">
        <v>20</v>
      </c>
      <c r="B29">
        <v>11</v>
      </c>
    </row>
    <row r="30" spans="1:8">
      <c r="A30">
        <v>20</v>
      </c>
      <c r="B30">
        <v>10</v>
      </c>
    </row>
    <row r="31" spans="1:8">
      <c r="A31">
        <v>20</v>
      </c>
      <c r="B31">
        <v>12</v>
      </c>
    </row>
    <row r="32" spans="1:8">
      <c r="A32">
        <v>20</v>
      </c>
      <c r="B32">
        <v>17</v>
      </c>
    </row>
    <row r="33" spans="1:2">
      <c r="A33">
        <v>20</v>
      </c>
      <c r="B33">
        <v>12</v>
      </c>
    </row>
    <row r="34" spans="1:2">
      <c r="A34">
        <v>20</v>
      </c>
      <c r="B34">
        <v>15</v>
      </c>
    </row>
    <row r="35" spans="1:2">
      <c r="A35">
        <v>20</v>
      </c>
      <c r="B35">
        <v>13</v>
      </c>
    </row>
    <row r="36" spans="1:2">
      <c r="A36">
        <v>20</v>
      </c>
      <c r="B36">
        <v>16</v>
      </c>
    </row>
    <row r="37" spans="1:2">
      <c r="A37">
        <v>20</v>
      </c>
      <c r="B37">
        <v>12</v>
      </c>
    </row>
    <row r="38" spans="1:2">
      <c r="A38">
        <v>20</v>
      </c>
      <c r="B38">
        <v>14</v>
      </c>
    </row>
    <row r="39" spans="1:2">
      <c r="A39">
        <v>20</v>
      </c>
      <c r="B39">
        <v>10</v>
      </c>
    </row>
    <row r="40" spans="1:2">
      <c r="A40">
        <v>20</v>
      </c>
      <c r="B40">
        <v>11</v>
      </c>
    </row>
    <row r="41" spans="1:2">
      <c r="A41">
        <v>20</v>
      </c>
      <c r="B41">
        <v>11</v>
      </c>
    </row>
    <row r="42" spans="1:2">
      <c r="A42">
        <v>20</v>
      </c>
      <c r="B42">
        <v>12</v>
      </c>
    </row>
    <row r="43" spans="1:2">
      <c r="A43">
        <v>20</v>
      </c>
      <c r="B43">
        <v>9</v>
      </c>
    </row>
    <row r="44" spans="1:2">
      <c r="A44">
        <v>20</v>
      </c>
      <c r="B44">
        <v>14</v>
      </c>
    </row>
    <row r="45" spans="1:2">
      <c r="A45">
        <v>20</v>
      </c>
      <c r="B45">
        <v>10</v>
      </c>
    </row>
    <row r="46" spans="1:2">
      <c r="A46">
        <v>20</v>
      </c>
      <c r="B46">
        <v>14</v>
      </c>
    </row>
    <row r="47" spans="1:2">
      <c r="A47">
        <v>20</v>
      </c>
      <c r="B47">
        <v>13</v>
      </c>
    </row>
    <row r="48" spans="1:2">
      <c r="A48">
        <v>20</v>
      </c>
      <c r="B48">
        <v>14</v>
      </c>
    </row>
    <row r="49" spans="1:2">
      <c r="A49">
        <v>20</v>
      </c>
      <c r="B49">
        <v>13</v>
      </c>
    </row>
    <row r="50" spans="1:2">
      <c r="A50">
        <v>20</v>
      </c>
      <c r="B50">
        <v>12</v>
      </c>
    </row>
    <row r="51" spans="1:2">
      <c r="A51">
        <v>20</v>
      </c>
      <c r="B51">
        <v>14</v>
      </c>
    </row>
    <row r="52" spans="1:2">
      <c r="A52">
        <v>20</v>
      </c>
      <c r="B52">
        <v>12</v>
      </c>
    </row>
  </sheetData>
  <mergeCells count="1">
    <mergeCell ref="A1:H1"/>
  </mergeCells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1"/>
  <sheetViews>
    <sheetView tabSelected="1" workbookViewId="0">
      <selection sqref="A1:B1"/>
    </sheetView>
  </sheetViews>
  <sheetFormatPr defaultRowHeight="12.75"/>
  <cols>
    <col min="1" max="1" width="13.140625" customWidth="1"/>
    <col min="2" max="2" width="11.5703125" customWidth="1"/>
    <col min="3" max="3" width="12.85546875" customWidth="1"/>
    <col min="4" max="4" width="13.5703125" customWidth="1"/>
    <col min="5" max="5" width="16.7109375" customWidth="1"/>
    <col min="6" max="6" width="16.85546875" customWidth="1"/>
  </cols>
  <sheetData>
    <row r="1" spans="1:6" ht="31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10</v>
      </c>
      <c r="B2" s="2">
        <v>7</v>
      </c>
      <c r="C2" s="2">
        <f>A2</f>
        <v>10</v>
      </c>
      <c r="D2" s="2">
        <f>B2</f>
        <v>7</v>
      </c>
      <c r="E2" s="2">
        <f>D2/C2</f>
        <v>0.7</v>
      </c>
      <c r="F2" s="2">
        <f>2/PI()</f>
        <v>0.63661977236758138</v>
      </c>
    </row>
    <row r="3" spans="1:6">
      <c r="A3" s="2">
        <v>10</v>
      </c>
      <c r="B3" s="2">
        <v>6</v>
      </c>
      <c r="C3" s="2">
        <f>C2+A3</f>
        <v>20</v>
      </c>
      <c r="D3" s="2">
        <f t="shared" ref="D3:D66" si="0">D2+B3</f>
        <v>13</v>
      </c>
      <c r="E3" s="2">
        <f t="shared" ref="E3:E66" si="1">D3/C3</f>
        <v>0.65</v>
      </c>
      <c r="F3" s="2"/>
    </row>
    <row r="4" spans="1:6">
      <c r="A4" s="2">
        <v>10</v>
      </c>
      <c r="B4" s="2">
        <v>6</v>
      </c>
      <c r="C4" s="2">
        <f t="shared" ref="C4:C67" si="2">C3+A4</f>
        <v>30</v>
      </c>
      <c r="D4" s="2">
        <f t="shared" si="0"/>
        <v>19</v>
      </c>
      <c r="E4" s="2">
        <f t="shared" si="1"/>
        <v>0.6333333333333333</v>
      </c>
      <c r="F4" s="2"/>
    </row>
    <row r="5" spans="1:6">
      <c r="A5" s="2">
        <v>10</v>
      </c>
      <c r="B5" s="2">
        <v>4</v>
      </c>
      <c r="C5" s="2">
        <f t="shared" si="2"/>
        <v>40</v>
      </c>
      <c r="D5" s="2">
        <f t="shared" si="0"/>
        <v>23</v>
      </c>
      <c r="E5" s="2">
        <f t="shared" si="1"/>
        <v>0.57499999999999996</v>
      </c>
      <c r="F5" s="2"/>
    </row>
    <row r="6" spans="1:6">
      <c r="A6" s="2">
        <v>10</v>
      </c>
      <c r="B6" s="2">
        <v>5</v>
      </c>
      <c r="C6" s="2">
        <f t="shared" si="2"/>
        <v>50</v>
      </c>
      <c r="D6" s="2">
        <f t="shared" si="0"/>
        <v>28</v>
      </c>
      <c r="E6" s="2">
        <f t="shared" si="1"/>
        <v>0.56000000000000005</v>
      </c>
      <c r="F6" s="2"/>
    </row>
    <row r="7" spans="1:6">
      <c r="A7" s="2">
        <v>10</v>
      </c>
      <c r="B7" s="2">
        <v>6</v>
      </c>
      <c r="C7" s="2">
        <f t="shared" si="2"/>
        <v>60</v>
      </c>
      <c r="D7" s="2">
        <f t="shared" si="0"/>
        <v>34</v>
      </c>
      <c r="E7" s="2">
        <f t="shared" si="1"/>
        <v>0.56666666666666665</v>
      </c>
      <c r="F7" s="2"/>
    </row>
    <row r="8" spans="1:6">
      <c r="A8" s="2">
        <v>10</v>
      </c>
      <c r="B8" s="2">
        <v>8</v>
      </c>
      <c r="C8" s="2">
        <f t="shared" si="2"/>
        <v>70</v>
      </c>
      <c r="D8" s="2">
        <f t="shared" si="0"/>
        <v>42</v>
      </c>
      <c r="E8" s="2">
        <f t="shared" si="1"/>
        <v>0.6</v>
      </c>
      <c r="F8" s="2"/>
    </row>
    <row r="9" spans="1:6">
      <c r="A9" s="2">
        <v>10</v>
      </c>
      <c r="B9" s="2">
        <v>6</v>
      </c>
      <c r="C9" s="2">
        <f t="shared" si="2"/>
        <v>80</v>
      </c>
      <c r="D9" s="2">
        <f t="shared" si="0"/>
        <v>48</v>
      </c>
      <c r="E9" s="2">
        <f t="shared" si="1"/>
        <v>0.6</v>
      </c>
      <c r="F9" s="2"/>
    </row>
    <row r="10" spans="1:6">
      <c r="A10" s="2">
        <v>10</v>
      </c>
      <c r="B10" s="2">
        <v>7</v>
      </c>
      <c r="C10" s="2">
        <f t="shared" si="2"/>
        <v>90</v>
      </c>
      <c r="D10" s="2">
        <f t="shared" si="0"/>
        <v>55</v>
      </c>
      <c r="E10" s="2">
        <f t="shared" si="1"/>
        <v>0.61111111111111116</v>
      </c>
      <c r="F10" s="2"/>
    </row>
    <row r="11" spans="1:6">
      <c r="A11" s="2">
        <v>10</v>
      </c>
      <c r="B11" s="2">
        <v>6</v>
      </c>
      <c r="C11" s="2">
        <f t="shared" si="2"/>
        <v>100</v>
      </c>
      <c r="D11" s="2">
        <f t="shared" si="0"/>
        <v>61</v>
      </c>
      <c r="E11" s="2">
        <f t="shared" si="1"/>
        <v>0.61</v>
      </c>
      <c r="F11" s="2"/>
    </row>
    <row r="12" spans="1:6">
      <c r="A12" s="2">
        <v>10</v>
      </c>
      <c r="B12" s="2">
        <v>8</v>
      </c>
      <c r="C12" s="2">
        <f t="shared" si="2"/>
        <v>110</v>
      </c>
      <c r="D12" s="2">
        <f t="shared" si="0"/>
        <v>69</v>
      </c>
      <c r="E12" s="2">
        <f t="shared" si="1"/>
        <v>0.62727272727272732</v>
      </c>
      <c r="F12" s="2"/>
    </row>
    <row r="13" spans="1:6">
      <c r="A13" s="2">
        <v>10</v>
      </c>
      <c r="B13" s="2">
        <v>4</v>
      </c>
      <c r="C13" s="2">
        <f t="shared" si="2"/>
        <v>120</v>
      </c>
      <c r="D13" s="2">
        <f t="shared" si="0"/>
        <v>73</v>
      </c>
      <c r="E13" s="2">
        <f t="shared" si="1"/>
        <v>0.60833333333333328</v>
      </c>
      <c r="F13" s="2"/>
    </row>
    <row r="14" spans="1:6">
      <c r="A14" s="2">
        <v>10</v>
      </c>
      <c r="B14" s="2">
        <v>8</v>
      </c>
      <c r="C14" s="2">
        <f t="shared" si="2"/>
        <v>130</v>
      </c>
      <c r="D14" s="2">
        <f t="shared" si="0"/>
        <v>81</v>
      </c>
      <c r="E14" s="2">
        <f t="shared" si="1"/>
        <v>0.62307692307692308</v>
      </c>
      <c r="F14" s="2"/>
    </row>
    <row r="15" spans="1:6">
      <c r="A15" s="2">
        <v>10</v>
      </c>
      <c r="B15" s="2">
        <v>8</v>
      </c>
      <c r="C15" s="2">
        <f t="shared" si="2"/>
        <v>140</v>
      </c>
      <c r="D15" s="2">
        <f t="shared" si="0"/>
        <v>89</v>
      </c>
      <c r="E15" s="2">
        <f t="shared" si="1"/>
        <v>0.63571428571428568</v>
      </c>
      <c r="F15" s="2"/>
    </row>
    <row r="16" spans="1:6">
      <c r="A16" s="2">
        <v>10</v>
      </c>
      <c r="B16" s="2">
        <v>4</v>
      </c>
      <c r="C16" s="2">
        <f t="shared" si="2"/>
        <v>150</v>
      </c>
      <c r="D16" s="2">
        <f t="shared" si="0"/>
        <v>93</v>
      </c>
      <c r="E16" s="2">
        <f t="shared" si="1"/>
        <v>0.62</v>
      </c>
      <c r="F16" s="2"/>
    </row>
    <row r="17" spans="1:6">
      <c r="A17" s="2">
        <v>10</v>
      </c>
      <c r="B17" s="2">
        <v>10</v>
      </c>
      <c r="C17" s="2">
        <f t="shared" si="2"/>
        <v>160</v>
      </c>
      <c r="D17" s="2">
        <f t="shared" si="0"/>
        <v>103</v>
      </c>
      <c r="E17" s="2">
        <f t="shared" si="1"/>
        <v>0.64375000000000004</v>
      </c>
      <c r="F17" s="2"/>
    </row>
    <row r="18" spans="1:6">
      <c r="A18" s="2">
        <v>10</v>
      </c>
      <c r="B18" s="2">
        <v>4</v>
      </c>
      <c r="C18" s="2">
        <f t="shared" si="2"/>
        <v>170</v>
      </c>
      <c r="D18" s="2">
        <f t="shared" si="0"/>
        <v>107</v>
      </c>
      <c r="E18" s="2">
        <f t="shared" si="1"/>
        <v>0.62941176470588234</v>
      </c>
      <c r="F18" s="2"/>
    </row>
    <row r="19" spans="1:6">
      <c r="A19" s="2">
        <v>10</v>
      </c>
      <c r="B19" s="2">
        <v>4</v>
      </c>
      <c r="C19" s="2">
        <f t="shared" si="2"/>
        <v>180</v>
      </c>
      <c r="D19" s="2">
        <f t="shared" si="0"/>
        <v>111</v>
      </c>
      <c r="E19" s="2">
        <f t="shared" si="1"/>
        <v>0.6166666666666667</v>
      </c>
      <c r="F19" s="2"/>
    </row>
    <row r="20" spans="1:6">
      <c r="A20" s="2">
        <v>10</v>
      </c>
      <c r="B20" s="2">
        <v>7</v>
      </c>
      <c r="C20" s="2">
        <f t="shared" si="2"/>
        <v>190</v>
      </c>
      <c r="D20" s="2">
        <f t="shared" si="0"/>
        <v>118</v>
      </c>
      <c r="E20" s="2">
        <f t="shared" si="1"/>
        <v>0.62105263157894741</v>
      </c>
      <c r="F20" s="2"/>
    </row>
    <row r="21" spans="1:6">
      <c r="A21" s="2">
        <v>10</v>
      </c>
      <c r="B21" s="2">
        <v>7</v>
      </c>
      <c r="C21" s="2">
        <f t="shared" si="2"/>
        <v>200</v>
      </c>
      <c r="D21" s="2">
        <f t="shared" si="0"/>
        <v>125</v>
      </c>
      <c r="E21" s="2">
        <f t="shared" si="1"/>
        <v>0.625</v>
      </c>
      <c r="F21" s="2"/>
    </row>
    <row r="22" spans="1:6">
      <c r="A22" s="2">
        <v>10</v>
      </c>
      <c r="B22" s="2">
        <v>5</v>
      </c>
      <c r="C22" s="2">
        <f t="shared" si="2"/>
        <v>210</v>
      </c>
      <c r="D22" s="2">
        <f t="shared" si="0"/>
        <v>130</v>
      </c>
      <c r="E22" s="2">
        <f t="shared" si="1"/>
        <v>0.61904761904761907</v>
      </c>
      <c r="F22" s="2"/>
    </row>
    <row r="23" spans="1:6">
      <c r="A23" s="2">
        <v>10</v>
      </c>
      <c r="B23" s="2">
        <v>7</v>
      </c>
      <c r="C23" s="2">
        <f t="shared" si="2"/>
        <v>220</v>
      </c>
      <c r="D23" s="2">
        <f t="shared" si="0"/>
        <v>137</v>
      </c>
      <c r="E23" s="2">
        <f t="shared" si="1"/>
        <v>0.62272727272727268</v>
      </c>
      <c r="F23" s="2"/>
    </row>
    <row r="24" spans="1:6">
      <c r="A24" s="2">
        <v>10</v>
      </c>
      <c r="B24" s="2">
        <v>8</v>
      </c>
      <c r="C24" s="2">
        <f t="shared" si="2"/>
        <v>230</v>
      </c>
      <c r="D24" s="2">
        <f t="shared" si="0"/>
        <v>145</v>
      </c>
      <c r="E24" s="2">
        <f t="shared" si="1"/>
        <v>0.63043478260869568</v>
      </c>
      <c r="F24" s="2"/>
    </row>
    <row r="25" spans="1:6">
      <c r="A25" s="2">
        <v>10</v>
      </c>
      <c r="B25" s="2">
        <v>6</v>
      </c>
      <c r="C25" s="2">
        <f t="shared" si="2"/>
        <v>240</v>
      </c>
      <c r="D25" s="2">
        <f t="shared" si="0"/>
        <v>151</v>
      </c>
      <c r="E25" s="2">
        <f t="shared" si="1"/>
        <v>0.62916666666666665</v>
      </c>
      <c r="F25" s="2"/>
    </row>
    <row r="26" spans="1:6">
      <c r="A26" s="2">
        <v>10</v>
      </c>
      <c r="B26" s="2">
        <v>4</v>
      </c>
      <c r="C26" s="2">
        <f t="shared" si="2"/>
        <v>250</v>
      </c>
      <c r="D26" s="2">
        <f t="shared" si="0"/>
        <v>155</v>
      </c>
      <c r="E26" s="2">
        <f t="shared" si="1"/>
        <v>0.62</v>
      </c>
      <c r="F26" s="2"/>
    </row>
    <row r="27" spans="1:6">
      <c r="A27" s="2">
        <v>10</v>
      </c>
      <c r="B27" s="2">
        <v>3</v>
      </c>
      <c r="C27" s="2">
        <f t="shared" si="2"/>
        <v>260</v>
      </c>
      <c r="D27" s="2">
        <f t="shared" si="0"/>
        <v>158</v>
      </c>
      <c r="E27" s="2">
        <f t="shared" si="1"/>
        <v>0.60769230769230764</v>
      </c>
      <c r="F27" s="2"/>
    </row>
    <row r="28" spans="1:6">
      <c r="A28" s="2">
        <v>10</v>
      </c>
      <c r="B28" s="2">
        <v>7</v>
      </c>
      <c r="C28" s="2">
        <f t="shared" si="2"/>
        <v>270</v>
      </c>
      <c r="D28" s="2">
        <f t="shared" si="0"/>
        <v>165</v>
      </c>
      <c r="E28" s="2">
        <f t="shared" si="1"/>
        <v>0.61111111111111116</v>
      </c>
      <c r="F28" s="2"/>
    </row>
    <row r="29" spans="1:6">
      <c r="A29" s="2">
        <v>10</v>
      </c>
      <c r="B29" s="2">
        <v>7</v>
      </c>
      <c r="C29" s="2">
        <f t="shared" si="2"/>
        <v>280</v>
      </c>
      <c r="D29" s="2">
        <f t="shared" si="0"/>
        <v>172</v>
      </c>
      <c r="E29" s="2">
        <f t="shared" si="1"/>
        <v>0.61428571428571432</v>
      </c>
      <c r="F29" s="2"/>
    </row>
    <row r="30" spans="1:6">
      <c r="A30" s="2">
        <v>10</v>
      </c>
      <c r="B30" s="2">
        <v>8</v>
      </c>
      <c r="C30" s="2">
        <f t="shared" si="2"/>
        <v>290</v>
      </c>
      <c r="D30" s="2">
        <f t="shared" si="0"/>
        <v>180</v>
      </c>
      <c r="E30" s="2">
        <f t="shared" si="1"/>
        <v>0.62068965517241381</v>
      </c>
      <c r="F30" s="2"/>
    </row>
    <row r="31" spans="1:6">
      <c r="A31" s="2">
        <v>10</v>
      </c>
      <c r="B31" s="2">
        <v>8</v>
      </c>
      <c r="C31" s="2">
        <f t="shared" si="2"/>
        <v>300</v>
      </c>
      <c r="D31" s="2">
        <f t="shared" si="0"/>
        <v>188</v>
      </c>
      <c r="E31" s="2">
        <f t="shared" si="1"/>
        <v>0.62666666666666671</v>
      </c>
      <c r="F31" s="2"/>
    </row>
    <row r="32" spans="1:6">
      <c r="A32" s="2">
        <v>10</v>
      </c>
      <c r="B32" s="2">
        <v>7</v>
      </c>
      <c r="C32" s="2">
        <f t="shared" si="2"/>
        <v>310</v>
      </c>
      <c r="D32" s="2">
        <f t="shared" si="0"/>
        <v>195</v>
      </c>
      <c r="E32" s="2">
        <f t="shared" si="1"/>
        <v>0.62903225806451613</v>
      </c>
      <c r="F32" s="2"/>
    </row>
    <row r="33" spans="1:6">
      <c r="A33" s="2">
        <v>10</v>
      </c>
      <c r="B33" s="2">
        <v>9</v>
      </c>
      <c r="C33" s="2">
        <f t="shared" si="2"/>
        <v>320</v>
      </c>
      <c r="D33" s="2">
        <f t="shared" si="0"/>
        <v>204</v>
      </c>
      <c r="E33" s="2">
        <f t="shared" si="1"/>
        <v>0.63749999999999996</v>
      </c>
      <c r="F33" s="2"/>
    </row>
    <row r="34" spans="1:6">
      <c r="A34" s="2">
        <v>10</v>
      </c>
      <c r="B34" s="2">
        <v>7</v>
      </c>
      <c r="C34" s="2">
        <f t="shared" si="2"/>
        <v>330</v>
      </c>
      <c r="D34" s="2">
        <f t="shared" si="0"/>
        <v>211</v>
      </c>
      <c r="E34" s="2">
        <f t="shared" si="1"/>
        <v>0.6393939393939394</v>
      </c>
      <c r="F34" s="2"/>
    </row>
    <row r="35" spans="1:6">
      <c r="A35" s="2">
        <v>10</v>
      </c>
      <c r="B35" s="2">
        <v>4</v>
      </c>
      <c r="C35" s="2">
        <f t="shared" si="2"/>
        <v>340</v>
      </c>
      <c r="D35" s="2">
        <f t="shared" si="0"/>
        <v>215</v>
      </c>
      <c r="E35" s="2">
        <f t="shared" si="1"/>
        <v>0.63235294117647056</v>
      </c>
      <c r="F35" s="2"/>
    </row>
    <row r="36" spans="1:6">
      <c r="A36" s="2">
        <v>10</v>
      </c>
      <c r="B36" s="2">
        <v>7</v>
      </c>
      <c r="C36" s="2">
        <f t="shared" si="2"/>
        <v>350</v>
      </c>
      <c r="D36" s="2">
        <f t="shared" si="0"/>
        <v>222</v>
      </c>
      <c r="E36" s="2">
        <f t="shared" si="1"/>
        <v>0.63428571428571423</v>
      </c>
      <c r="F36" s="2"/>
    </row>
    <row r="37" spans="1:6">
      <c r="A37" s="2">
        <v>10</v>
      </c>
      <c r="B37" s="2">
        <v>9</v>
      </c>
      <c r="C37" s="2">
        <f t="shared" si="2"/>
        <v>360</v>
      </c>
      <c r="D37" s="2">
        <f t="shared" si="0"/>
        <v>231</v>
      </c>
      <c r="E37" s="2">
        <f t="shared" si="1"/>
        <v>0.64166666666666672</v>
      </c>
      <c r="F37" s="2"/>
    </row>
    <row r="38" spans="1:6">
      <c r="A38" s="2">
        <v>10</v>
      </c>
      <c r="B38" s="2">
        <v>4</v>
      </c>
      <c r="C38" s="2">
        <f t="shared" si="2"/>
        <v>370</v>
      </c>
      <c r="D38" s="2">
        <f t="shared" si="0"/>
        <v>235</v>
      </c>
      <c r="E38" s="2">
        <f t="shared" si="1"/>
        <v>0.63513513513513509</v>
      </c>
      <c r="F38" s="2"/>
    </row>
    <row r="39" spans="1:6">
      <c r="A39" s="2">
        <v>10</v>
      </c>
      <c r="B39" s="2">
        <v>7</v>
      </c>
      <c r="C39" s="2">
        <f t="shared" si="2"/>
        <v>380</v>
      </c>
      <c r="D39" s="2">
        <f t="shared" si="0"/>
        <v>242</v>
      </c>
      <c r="E39" s="2">
        <f t="shared" si="1"/>
        <v>0.63684210526315788</v>
      </c>
      <c r="F39" s="2"/>
    </row>
    <row r="40" spans="1:6">
      <c r="A40" s="2">
        <v>10</v>
      </c>
      <c r="B40" s="2">
        <v>4</v>
      </c>
      <c r="C40" s="2">
        <f t="shared" si="2"/>
        <v>390</v>
      </c>
      <c r="D40" s="2">
        <f t="shared" si="0"/>
        <v>246</v>
      </c>
      <c r="E40" s="2">
        <f t="shared" si="1"/>
        <v>0.63076923076923075</v>
      </c>
      <c r="F40" s="2"/>
    </row>
    <row r="41" spans="1:6">
      <c r="A41" s="2">
        <v>10</v>
      </c>
      <c r="B41" s="2">
        <v>4</v>
      </c>
      <c r="C41" s="2">
        <f t="shared" si="2"/>
        <v>400</v>
      </c>
      <c r="D41" s="2">
        <f t="shared" si="0"/>
        <v>250</v>
      </c>
      <c r="E41" s="2">
        <f t="shared" si="1"/>
        <v>0.625</v>
      </c>
      <c r="F41" s="2"/>
    </row>
    <row r="42" spans="1:6">
      <c r="A42" s="2">
        <v>10</v>
      </c>
      <c r="B42" s="2">
        <v>8</v>
      </c>
      <c r="C42" s="2">
        <f t="shared" si="2"/>
        <v>410</v>
      </c>
      <c r="D42" s="2">
        <f t="shared" si="0"/>
        <v>258</v>
      </c>
      <c r="E42" s="2">
        <f t="shared" si="1"/>
        <v>0.62926829268292683</v>
      </c>
      <c r="F42" s="2"/>
    </row>
    <row r="43" spans="1:6">
      <c r="A43" s="2">
        <v>10</v>
      </c>
      <c r="B43" s="2">
        <v>6</v>
      </c>
      <c r="C43" s="2">
        <f t="shared" si="2"/>
        <v>420</v>
      </c>
      <c r="D43" s="2">
        <f t="shared" si="0"/>
        <v>264</v>
      </c>
      <c r="E43" s="2">
        <f t="shared" si="1"/>
        <v>0.62857142857142856</v>
      </c>
      <c r="F43" s="2"/>
    </row>
    <row r="44" spans="1:6">
      <c r="A44" s="2">
        <v>10</v>
      </c>
      <c r="B44" s="2">
        <v>5</v>
      </c>
      <c r="C44" s="2">
        <f t="shared" si="2"/>
        <v>430</v>
      </c>
      <c r="D44" s="2">
        <f t="shared" si="0"/>
        <v>269</v>
      </c>
      <c r="E44" s="2">
        <f t="shared" si="1"/>
        <v>0.62558139534883717</v>
      </c>
      <c r="F44" s="2"/>
    </row>
    <row r="45" spans="1:6">
      <c r="A45" s="2">
        <v>10</v>
      </c>
      <c r="B45" s="2">
        <v>7</v>
      </c>
      <c r="C45" s="2">
        <f t="shared" si="2"/>
        <v>440</v>
      </c>
      <c r="D45" s="2">
        <f t="shared" si="0"/>
        <v>276</v>
      </c>
      <c r="E45" s="2">
        <f t="shared" si="1"/>
        <v>0.62727272727272732</v>
      </c>
      <c r="F45" s="2"/>
    </row>
    <row r="46" spans="1:6">
      <c r="A46" s="2">
        <v>10</v>
      </c>
      <c r="B46" s="2">
        <v>5</v>
      </c>
      <c r="C46" s="2">
        <f t="shared" si="2"/>
        <v>450</v>
      </c>
      <c r="D46" s="2">
        <f t="shared" si="0"/>
        <v>281</v>
      </c>
      <c r="E46" s="2">
        <f t="shared" si="1"/>
        <v>0.62444444444444447</v>
      </c>
      <c r="F46" s="2"/>
    </row>
    <row r="47" spans="1:6">
      <c r="A47" s="2">
        <v>10</v>
      </c>
      <c r="B47" s="2">
        <v>5</v>
      </c>
      <c r="C47" s="2">
        <f t="shared" si="2"/>
        <v>460</v>
      </c>
      <c r="D47" s="2">
        <f t="shared" si="0"/>
        <v>286</v>
      </c>
      <c r="E47" s="2">
        <f t="shared" si="1"/>
        <v>0.62173913043478257</v>
      </c>
      <c r="F47" s="2"/>
    </row>
    <row r="48" spans="1:6">
      <c r="A48" s="2">
        <v>10</v>
      </c>
      <c r="B48" s="2">
        <v>7</v>
      </c>
      <c r="C48" s="2">
        <f t="shared" si="2"/>
        <v>470</v>
      </c>
      <c r="D48" s="2">
        <f t="shared" si="0"/>
        <v>293</v>
      </c>
      <c r="E48" s="2">
        <f t="shared" si="1"/>
        <v>0.62340425531914889</v>
      </c>
      <c r="F48" s="2"/>
    </row>
    <row r="49" spans="1:6">
      <c r="A49" s="2">
        <v>10</v>
      </c>
      <c r="B49" s="2">
        <v>6</v>
      </c>
      <c r="C49" s="2">
        <f t="shared" si="2"/>
        <v>480</v>
      </c>
      <c r="D49" s="2">
        <f t="shared" si="0"/>
        <v>299</v>
      </c>
      <c r="E49" s="2">
        <f t="shared" si="1"/>
        <v>0.62291666666666667</v>
      </c>
      <c r="F49" s="2"/>
    </row>
    <row r="50" spans="1:6">
      <c r="A50" s="2">
        <v>10</v>
      </c>
      <c r="B50" s="2">
        <v>6</v>
      </c>
      <c r="C50" s="2">
        <f t="shared" si="2"/>
        <v>490</v>
      </c>
      <c r="D50" s="2">
        <f t="shared" si="0"/>
        <v>305</v>
      </c>
      <c r="E50" s="2">
        <f t="shared" si="1"/>
        <v>0.62244897959183676</v>
      </c>
      <c r="F50" s="2"/>
    </row>
    <row r="51" spans="1:6">
      <c r="A51" s="2">
        <v>10</v>
      </c>
      <c r="B51" s="2">
        <v>5</v>
      </c>
      <c r="C51" s="2">
        <f t="shared" si="2"/>
        <v>500</v>
      </c>
      <c r="D51" s="2">
        <f t="shared" si="0"/>
        <v>310</v>
      </c>
      <c r="E51" s="2">
        <f t="shared" si="1"/>
        <v>0.62</v>
      </c>
      <c r="F51" s="2"/>
    </row>
    <row r="52" spans="1:6">
      <c r="A52" s="2">
        <v>10</v>
      </c>
      <c r="B52" s="2">
        <v>7</v>
      </c>
      <c r="C52" s="2">
        <f t="shared" si="2"/>
        <v>510</v>
      </c>
      <c r="D52" s="2">
        <f t="shared" si="0"/>
        <v>317</v>
      </c>
      <c r="E52" s="2">
        <f t="shared" si="1"/>
        <v>0.6215686274509804</v>
      </c>
      <c r="F52" s="2"/>
    </row>
    <row r="53" spans="1:6">
      <c r="A53" s="2">
        <v>10</v>
      </c>
      <c r="B53" s="2">
        <v>6</v>
      </c>
      <c r="C53" s="2">
        <f t="shared" si="2"/>
        <v>520</v>
      </c>
      <c r="D53" s="2">
        <f t="shared" si="0"/>
        <v>323</v>
      </c>
      <c r="E53" s="2">
        <f t="shared" si="1"/>
        <v>0.62115384615384617</v>
      </c>
      <c r="F53" s="2"/>
    </row>
    <row r="54" spans="1:6">
      <c r="A54" s="2">
        <v>10</v>
      </c>
      <c r="B54" s="2">
        <v>5</v>
      </c>
      <c r="C54" s="2">
        <f t="shared" si="2"/>
        <v>530</v>
      </c>
      <c r="D54" s="2">
        <f t="shared" si="0"/>
        <v>328</v>
      </c>
      <c r="E54" s="2">
        <f t="shared" si="1"/>
        <v>0.61886792452830186</v>
      </c>
      <c r="F54" s="2"/>
    </row>
    <row r="55" spans="1:6">
      <c r="A55" s="2">
        <v>10</v>
      </c>
      <c r="B55" s="2">
        <v>6</v>
      </c>
      <c r="C55" s="2">
        <f t="shared" si="2"/>
        <v>540</v>
      </c>
      <c r="D55" s="2">
        <f t="shared" si="0"/>
        <v>334</v>
      </c>
      <c r="E55" s="2">
        <f t="shared" si="1"/>
        <v>0.61851851851851847</v>
      </c>
      <c r="F55" s="2"/>
    </row>
    <row r="56" spans="1:6">
      <c r="A56" s="2">
        <v>10</v>
      </c>
      <c r="B56" s="2">
        <v>6</v>
      </c>
      <c r="C56" s="2">
        <f t="shared" si="2"/>
        <v>550</v>
      </c>
      <c r="D56" s="2">
        <f t="shared" si="0"/>
        <v>340</v>
      </c>
      <c r="E56" s="2">
        <f t="shared" si="1"/>
        <v>0.61818181818181817</v>
      </c>
      <c r="F56" s="2"/>
    </row>
    <row r="57" spans="1:6">
      <c r="A57" s="2">
        <v>10</v>
      </c>
      <c r="B57" s="2">
        <v>4</v>
      </c>
      <c r="C57" s="2">
        <f t="shared" si="2"/>
        <v>560</v>
      </c>
      <c r="D57" s="2">
        <f t="shared" si="0"/>
        <v>344</v>
      </c>
      <c r="E57" s="2">
        <f t="shared" si="1"/>
        <v>0.61428571428571432</v>
      </c>
      <c r="F57" s="2"/>
    </row>
    <row r="58" spans="1:6">
      <c r="A58" s="2">
        <v>10</v>
      </c>
      <c r="B58" s="2">
        <v>6</v>
      </c>
      <c r="C58" s="2">
        <f t="shared" si="2"/>
        <v>570</v>
      </c>
      <c r="D58" s="2">
        <f t="shared" si="0"/>
        <v>350</v>
      </c>
      <c r="E58" s="2">
        <f t="shared" si="1"/>
        <v>0.61403508771929827</v>
      </c>
      <c r="F58" s="2"/>
    </row>
    <row r="59" spans="1:6">
      <c r="A59" s="2">
        <v>10</v>
      </c>
      <c r="B59" s="2">
        <v>6</v>
      </c>
      <c r="C59" s="2">
        <f t="shared" si="2"/>
        <v>580</v>
      </c>
      <c r="D59" s="2">
        <f t="shared" si="0"/>
        <v>356</v>
      </c>
      <c r="E59" s="2">
        <f t="shared" si="1"/>
        <v>0.61379310344827587</v>
      </c>
      <c r="F59" s="2"/>
    </row>
    <row r="60" spans="1:6">
      <c r="A60" s="2">
        <v>10</v>
      </c>
      <c r="B60" s="2">
        <v>8</v>
      </c>
      <c r="C60" s="2">
        <f t="shared" si="2"/>
        <v>590</v>
      </c>
      <c r="D60" s="2">
        <f t="shared" si="0"/>
        <v>364</v>
      </c>
      <c r="E60" s="2">
        <f t="shared" si="1"/>
        <v>0.61694915254237293</v>
      </c>
      <c r="F60" s="2"/>
    </row>
    <row r="61" spans="1:6">
      <c r="A61" s="2">
        <v>10</v>
      </c>
      <c r="B61" s="2">
        <v>9</v>
      </c>
      <c r="C61" s="2">
        <f t="shared" si="2"/>
        <v>600</v>
      </c>
      <c r="D61" s="2">
        <f t="shared" si="0"/>
        <v>373</v>
      </c>
      <c r="E61" s="2">
        <f t="shared" si="1"/>
        <v>0.6216666666666667</v>
      </c>
      <c r="F61" s="2"/>
    </row>
    <row r="62" spans="1:6">
      <c r="A62" s="2">
        <v>10</v>
      </c>
      <c r="B62" s="2">
        <v>6</v>
      </c>
      <c r="C62" s="2">
        <f t="shared" si="2"/>
        <v>610</v>
      </c>
      <c r="D62" s="2">
        <f t="shared" si="0"/>
        <v>379</v>
      </c>
      <c r="E62" s="2">
        <f t="shared" si="1"/>
        <v>0.62131147540983611</v>
      </c>
      <c r="F62" s="2"/>
    </row>
    <row r="63" spans="1:6">
      <c r="A63" s="2">
        <v>10</v>
      </c>
      <c r="B63" s="2">
        <v>6</v>
      </c>
      <c r="C63" s="2">
        <f t="shared" si="2"/>
        <v>620</v>
      </c>
      <c r="D63" s="2">
        <f t="shared" si="0"/>
        <v>385</v>
      </c>
      <c r="E63" s="2">
        <f t="shared" si="1"/>
        <v>0.62096774193548387</v>
      </c>
      <c r="F63" s="2"/>
    </row>
    <row r="64" spans="1:6">
      <c r="A64" s="2">
        <v>10</v>
      </c>
      <c r="B64" s="2">
        <v>7</v>
      </c>
      <c r="C64" s="2">
        <f t="shared" si="2"/>
        <v>630</v>
      </c>
      <c r="D64" s="2">
        <f t="shared" si="0"/>
        <v>392</v>
      </c>
      <c r="E64" s="2">
        <f t="shared" si="1"/>
        <v>0.62222222222222223</v>
      </c>
      <c r="F64" s="2"/>
    </row>
    <row r="65" spans="1:6">
      <c r="A65" s="2">
        <v>10</v>
      </c>
      <c r="B65" s="2">
        <v>9</v>
      </c>
      <c r="C65" s="2">
        <f t="shared" si="2"/>
        <v>640</v>
      </c>
      <c r="D65" s="2">
        <f t="shared" si="0"/>
        <v>401</v>
      </c>
      <c r="E65" s="2">
        <f t="shared" si="1"/>
        <v>0.62656250000000002</v>
      </c>
      <c r="F65" s="2"/>
    </row>
    <row r="66" spans="1:6">
      <c r="A66" s="2">
        <v>10</v>
      </c>
      <c r="B66" s="2">
        <v>7</v>
      </c>
      <c r="C66" s="2">
        <f t="shared" si="2"/>
        <v>650</v>
      </c>
      <c r="D66" s="2">
        <f t="shared" si="0"/>
        <v>408</v>
      </c>
      <c r="E66" s="2">
        <f t="shared" si="1"/>
        <v>0.62769230769230766</v>
      </c>
      <c r="F66" s="2"/>
    </row>
    <row r="67" spans="1:6">
      <c r="A67" s="2">
        <v>10</v>
      </c>
      <c r="B67" s="2">
        <v>5</v>
      </c>
      <c r="C67" s="2">
        <f t="shared" si="2"/>
        <v>660</v>
      </c>
      <c r="D67" s="2">
        <f t="shared" ref="D67:D91" si="3">D66+B67</f>
        <v>413</v>
      </c>
      <c r="E67" s="2">
        <f t="shared" ref="E67:E91" si="4">D67/C67</f>
        <v>0.62575757575757573</v>
      </c>
      <c r="F67" s="2"/>
    </row>
    <row r="68" spans="1:6">
      <c r="A68" s="2">
        <v>10</v>
      </c>
      <c r="B68" s="2">
        <v>7</v>
      </c>
      <c r="C68" s="2">
        <f t="shared" ref="C68:C91" si="5">C67+A68</f>
        <v>670</v>
      </c>
      <c r="D68" s="2">
        <f t="shared" si="3"/>
        <v>420</v>
      </c>
      <c r="E68" s="2">
        <f t="shared" si="4"/>
        <v>0.62686567164179108</v>
      </c>
      <c r="F68" s="2"/>
    </row>
    <row r="69" spans="1:6">
      <c r="A69" s="2">
        <v>10</v>
      </c>
      <c r="B69" s="2">
        <v>9</v>
      </c>
      <c r="C69" s="2">
        <f t="shared" si="5"/>
        <v>680</v>
      </c>
      <c r="D69" s="2">
        <f t="shared" si="3"/>
        <v>429</v>
      </c>
      <c r="E69" s="2">
        <f t="shared" si="4"/>
        <v>0.63088235294117645</v>
      </c>
      <c r="F69" s="2"/>
    </row>
    <row r="70" spans="1:6">
      <c r="A70" s="2">
        <v>10</v>
      </c>
      <c r="B70" s="2">
        <v>6</v>
      </c>
      <c r="C70" s="2">
        <f t="shared" si="5"/>
        <v>690</v>
      </c>
      <c r="D70" s="2">
        <f t="shared" si="3"/>
        <v>435</v>
      </c>
      <c r="E70" s="2">
        <f t="shared" si="4"/>
        <v>0.63043478260869568</v>
      </c>
      <c r="F70" s="2"/>
    </row>
    <row r="71" spans="1:6">
      <c r="A71" s="2">
        <v>10</v>
      </c>
      <c r="B71" s="2">
        <v>6</v>
      </c>
      <c r="C71" s="2">
        <f t="shared" si="5"/>
        <v>700</v>
      </c>
      <c r="D71" s="2">
        <f t="shared" si="3"/>
        <v>441</v>
      </c>
      <c r="E71" s="2">
        <f t="shared" si="4"/>
        <v>0.63</v>
      </c>
      <c r="F71" s="2"/>
    </row>
    <row r="72" spans="1:6">
      <c r="A72" s="2">
        <v>10</v>
      </c>
      <c r="B72" s="2">
        <v>7</v>
      </c>
      <c r="C72" s="2">
        <f t="shared" si="5"/>
        <v>710</v>
      </c>
      <c r="D72" s="2">
        <f t="shared" si="3"/>
        <v>448</v>
      </c>
      <c r="E72" s="2">
        <f t="shared" si="4"/>
        <v>0.63098591549295779</v>
      </c>
      <c r="F72" s="2"/>
    </row>
    <row r="73" spans="1:6">
      <c r="A73" s="2">
        <v>10</v>
      </c>
      <c r="B73" s="2">
        <v>7</v>
      </c>
      <c r="C73" s="2">
        <f t="shared" si="5"/>
        <v>720</v>
      </c>
      <c r="D73" s="2">
        <f t="shared" si="3"/>
        <v>455</v>
      </c>
      <c r="E73" s="2">
        <f t="shared" si="4"/>
        <v>0.63194444444444442</v>
      </c>
      <c r="F73" s="2"/>
    </row>
    <row r="74" spans="1:6">
      <c r="A74" s="2">
        <v>10</v>
      </c>
      <c r="B74" s="2">
        <v>6</v>
      </c>
      <c r="C74" s="2">
        <f t="shared" si="5"/>
        <v>730</v>
      </c>
      <c r="D74" s="2">
        <f t="shared" si="3"/>
        <v>461</v>
      </c>
      <c r="E74" s="2">
        <f t="shared" si="4"/>
        <v>0.63150684931506851</v>
      </c>
      <c r="F74" s="2"/>
    </row>
    <row r="75" spans="1:6">
      <c r="A75" s="2">
        <v>10</v>
      </c>
      <c r="B75" s="2">
        <v>4</v>
      </c>
      <c r="C75" s="2">
        <f t="shared" si="5"/>
        <v>740</v>
      </c>
      <c r="D75" s="2">
        <f t="shared" si="3"/>
        <v>465</v>
      </c>
      <c r="E75" s="2">
        <f t="shared" si="4"/>
        <v>0.6283783783783784</v>
      </c>
      <c r="F75" s="2"/>
    </row>
    <row r="76" spans="1:6">
      <c r="A76" s="2">
        <v>10</v>
      </c>
      <c r="B76" s="2">
        <v>7</v>
      </c>
      <c r="C76" s="2">
        <f t="shared" si="5"/>
        <v>750</v>
      </c>
      <c r="D76" s="2">
        <f t="shared" si="3"/>
        <v>472</v>
      </c>
      <c r="E76" s="2">
        <f t="shared" si="4"/>
        <v>0.6293333333333333</v>
      </c>
      <c r="F76" s="2"/>
    </row>
    <row r="77" spans="1:6">
      <c r="A77" s="2">
        <v>10</v>
      </c>
      <c r="B77" s="2">
        <v>4</v>
      </c>
      <c r="C77" s="2">
        <f t="shared" si="5"/>
        <v>760</v>
      </c>
      <c r="D77" s="2">
        <f t="shared" si="3"/>
        <v>476</v>
      </c>
      <c r="E77" s="2">
        <f t="shared" si="4"/>
        <v>0.62631578947368416</v>
      </c>
      <c r="F77" s="2"/>
    </row>
    <row r="78" spans="1:6">
      <c r="A78" s="2">
        <v>10</v>
      </c>
      <c r="B78" s="2">
        <v>6</v>
      </c>
      <c r="C78" s="2">
        <f t="shared" si="5"/>
        <v>770</v>
      </c>
      <c r="D78" s="2">
        <f t="shared" si="3"/>
        <v>482</v>
      </c>
      <c r="E78" s="2">
        <f t="shared" si="4"/>
        <v>0.62597402597402596</v>
      </c>
      <c r="F78" s="2"/>
    </row>
    <row r="79" spans="1:6">
      <c r="A79" s="2">
        <v>10</v>
      </c>
      <c r="B79" s="2">
        <v>5</v>
      </c>
      <c r="C79" s="2">
        <f t="shared" si="5"/>
        <v>780</v>
      </c>
      <c r="D79" s="2">
        <f t="shared" si="3"/>
        <v>487</v>
      </c>
      <c r="E79" s="2">
        <f t="shared" si="4"/>
        <v>0.62435897435897436</v>
      </c>
      <c r="F79" s="2"/>
    </row>
    <row r="80" spans="1:6">
      <c r="A80" s="2">
        <v>10</v>
      </c>
      <c r="B80" s="2">
        <v>6</v>
      </c>
      <c r="C80" s="2">
        <f t="shared" si="5"/>
        <v>790</v>
      </c>
      <c r="D80" s="2">
        <f t="shared" si="3"/>
        <v>493</v>
      </c>
      <c r="E80" s="2">
        <f t="shared" si="4"/>
        <v>0.6240506329113924</v>
      </c>
      <c r="F80" s="2"/>
    </row>
    <row r="81" spans="1:6">
      <c r="A81" s="2">
        <v>10</v>
      </c>
      <c r="B81" s="2">
        <v>6</v>
      </c>
      <c r="C81" s="2">
        <f t="shared" si="5"/>
        <v>800</v>
      </c>
      <c r="D81" s="2">
        <f t="shared" si="3"/>
        <v>499</v>
      </c>
      <c r="E81" s="2">
        <f t="shared" si="4"/>
        <v>0.62375000000000003</v>
      </c>
      <c r="F81" s="2"/>
    </row>
    <row r="82" spans="1:6">
      <c r="A82" s="2">
        <v>10</v>
      </c>
      <c r="B82" s="2">
        <v>3</v>
      </c>
      <c r="C82" s="2">
        <f t="shared" si="5"/>
        <v>810</v>
      </c>
      <c r="D82" s="2">
        <f t="shared" si="3"/>
        <v>502</v>
      </c>
      <c r="E82" s="2">
        <f t="shared" si="4"/>
        <v>0.61975308641975313</v>
      </c>
      <c r="F82" s="2"/>
    </row>
    <row r="83" spans="1:6">
      <c r="A83" s="2">
        <v>10</v>
      </c>
      <c r="B83" s="2">
        <v>6</v>
      </c>
      <c r="C83" s="2">
        <f t="shared" si="5"/>
        <v>820</v>
      </c>
      <c r="D83" s="2">
        <f t="shared" si="3"/>
        <v>508</v>
      </c>
      <c r="E83" s="2">
        <f t="shared" si="4"/>
        <v>0.61951219512195121</v>
      </c>
      <c r="F83" s="2"/>
    </row>
    <row r="84" spans="1:6">
      <c r="A84" s="2">
        <v>10</v>
      </c>
      <c r="B84" s="2">
        <v>7</v>
      </c>
      <c r="C84" s="2">
        <f t="shared" si="5"/>
        <v>830</v>
      </c>
      <c r="D84" s="2">
        <f t="shared" si="3"/>
        <v>515</v>
      </c>
      <c r="E84" s="2">
        <f t="shared" si="4"/>
        <v>0.62048192771084343</v>
      </c>
      <c r="F84" s="2"/>
    </row>
    <row r="85" spans="1:6">
      <c r="A85" s="2">
        <v>10</v>
      </c>
      <c r="B85" s="2">
        <v>7</v>
      </c>
      <c r="C85" s="2">
        <f t="shared" si="5"/>
        <v>840</v>
      </c>
      <c r="D85" s="2">
        <f t="shared" si="3"/>
        <v>522</v>
      </c>
      <c r="E85" s="2">
        <f t="shared" si="4"/>
        <v>0.62142857142857144</v>
      </c>
      <c r="F85" s="2"/>
    </row>
    <row r="86" spans="1:6">
      <c r="A86" s="2">
        <v>10</v>
      </c>
      <c r="B86" s="2">
        <v>5</v>
      </c>
      <c r="C86" s="2">
        <f t="shared" si="5"/>
        <v>850</v>
      </c>
      <c r="D86" s="2">
        <f t="shared" si="3"/>
        <v>527</v>
      </c>
      <c r="E86" s="2">
        <f t="shared" si="4"/>
        <v>0.62</v>
      </c>
      <c r="F86" s="2"/>
    </row>
    <row r="87" spans="1:6">
      <c r="A87" s="2">
        <v>10</v>
      </c>
      <c r="B87" s="2">
        <v>5</v>
      </c>
      <c r="C87" s="2">
        <f t="shared" si="5"/>
        <v>860</v>
      </c>
      <c r="D87" s="2">
        <f t="shared" si="3"/>
        <v>532</v>
      </c>
      <c r="E87" s="2">
        <f t="shared" si="4"/>
        <v>0.61860465116279073</v>
      </c>
      <c r="F87" s="2"/>
    </row>
    <row r="88" spans="1:6">
      <c r="A88" s="2">
        <v>10</v>
      </c>
      <c r="B88" s="2">
        <v>6</v>
      </c>
      <c r="C88" s="2">
        <f t="shared" si="5"/>
        <v>870</v>
      </c>
      <c r="D88" s="2">
        <f t="shared" si="3"/>
        <v>538</v>
      </c>
      <c r="E88" s="2">
        <f t="shared" si="4"/>
        <v>0.61839080459770113</v>
      </c>
      <c r="F88" s="2"/>
    </row>
    <row r="89" spans="1:6">
      <c r="A89" s="2">
        <v>10</v>
      </c>
      <c r="B89" s="2">
        <v>8</v>
      </c>
      <c r="C89" s="2">
        <f t="shared" si="5"/>
        <v>880</v>
      </c>
      <c r="D89" s="2">
        <f t="shared" si="3"/>
        <v>546</v>
      </c>
      <c r="E89" s="2">
        <f t="shared" si="4"/>
        <v>0.62045454545454548</v>
      </c>
      <c r="F89" s="2"/>
    </row>
    <row r="90" spans="1:6">
      <c r="A90" s="2">
        <v>10</v>
      </c>
      <c r="B90" s="2">
        <v>8</v>
      </c>
      <c r="C90" s="2">
        <f t="shared" si="5"/>
        <v>890</v>
      </c>
      <c r="D90" s="2">
        <f t="shared" si="3"/>
        <v>554</v>
      </c>
      <c r="E90" s="2">
        <f t="shared" si="4"/>
        <v>0.62247191011235958</v>
      </c>
      <c r="F90" s="2"/>
    </row>
    <row r="91" spans="1:6">
      <c r="A91" s="2">
        <v>10</v>
      </c>
      <c r="B91" s="2">
        <v>8</v>
      </c>
      <c r="C91" s="2">
        <f t="shared" si="5"/>
        <v>900</v>
      </c>
      <c r="D91" s="2">
        <f t="shared" si="3"/>
        <v>562</v>
      </c>
      <c r="E91" s="2">
        <f t="shared" si="4"/>
        <v>0.62444444444444447</v>
      </c>
      <c r="F91" s="2"/>
    </row>
    <row r="92" spans="1:6">
      <c r="A92" s="2">
        <v>10</v>
      </c>
      <c r="B92" s="2">
        <v>2</v>
      </c>
      <c r="C92" s="2">
        <f t="shared" ref="C92:C100" si="6">C91+A92</f>
        <v>910</v>
      </c>
      <c r="D92" s="2">
        <f t="shared" ref="D92:D100" si="7">D91+B92</f>
        <v>564</v>
      </c>
      <c r="E92" s="2">
        <f t="shared" ref="E92:E100" si="8">D92/C92</f>
        <v>0.6197802197802198</v>
      </c>
      <c r="F92" s="2"/>
    </row>
    <row r="93" spans="1:6">
      <c r="A93" s="2">
        <v>10</v>
      </c>
      <c r="B93" s="2">
        <v>7</v>
      </c>
      <c r="C93" s="2">
        <f t="shared" si="6"/>
        <v>920</v>
      </c>
      <c r="D93" s="2">
        <f t="shared" si="7"/>
        <v>571</v>
      </c>
      <c r="E93" s="2">
        <f t="shared" si="8"/>
        <v>0.6206521739130435</v>
      </c>
      <c r="F93" s="2"/>
    </row>
    <row r="94" spans="1:6">
      <c r="A94" s="2">
        <v>10</v>
      </c>
      <c r="B94" s="2">
        <v>6</v>
      </c>
      <c r="C94" s="2">
        <f t="shared" si="6"/>
        <v>930</v>
      </c>
      <c r="D94" s="2">
        <f t="shared" si="7"/>
        <v>577</v>
      </c>
      <c r="E94" s="2">
        <f t="shared" si="8"/>
        <v>0.62043010752688177</v>
      </c>
      <c r="F94" s="2"/>
    </row>
    <row r="95" spans="1:6">
      <c r="A95" s="2">
        <v>10</v>
      </c>
      <c r="B95" s="2">
        <v>7</v>
      </c>
      <c r="C95" s="2">
        <f t="shared" si="6"/>
        <v>940</v>
      </c>
      <c r="D95" s="2">
        <f t="shared" si="7"/>
        <v>584</v>
      </c>
      <c r="E95" s="2">
        <f t="shared" si="8"/>
        <v>0.62127659574468086</v>
      </c>
      <c r="F95" s="2"/>
    </row>
    <row r="96" spans="1:6">
      <c r="A96" s="2">
        <v>10</v>
      </c>
      <c r="B96" s="2">
        <v>5</v>
      </c>
      <c r="C96" s="2">
        <f t="shared" si="6"/>
        <v>950</v>
      </c>
      <c r="D96" s="2">
        <f t="shared" si="7"/>
        <v>589</v>
      </c>
      <c r="E96" s="2">
        <f t="shared" si="8"/>
        <v>0.62</v>
      </c>
      <c r="F96" s="2"/>
    </row>
    <row r="97" spans="1:6">
      <c r="A97" s="2">
        <v>10</v>
      </c>
      <c r="B97" s="2">
        <v>9</v>
      </c>
      <c r="C97" s="2">
        <f t="shared" si="6"/>
        <v>960</v>
      </c>
      <c r="D97" s="2">
        <f t="shared" si="7"/>
        <v>598</v>
      </c>
      <c r="E97" s="2">
        <f t="shared" si="8"/>
        <v>0.62291666666666667</v>
      </c>
      <c r="F97" s="2"/>
    </row>
    <row r="98" spans="1:6">
      <c r="A98" s="2">
        <v>10</v>
      </c>
      <c r="B98" s="2">
        <v>5</v>
      </c>
      <c r="C98" s="2">
        <f t="shared" si="6"/>
        <v>970</v>
      </c>
      <c r="D98" s="2">
        <f t="shared" si="7"/>
        <v>603</v>
      </c>
      <c r="E98" s="2">
        <f t="shared" si="8"/>
        <v>0.62164948453608249</v>
      </c>
      <c r="F98" s="2"/>
    </row>
    <row r="99" spans="1:6">
      <c r="A99" s="2">
        <v>10</v>
      </c>
      <c r="B99" s="2">
        <v>8</v>
      </c>
      <c r="C99" s="2">
        <f t="shared" si="6"/>
        <v>980</v>
      </c>
      <c r="D99" s="2">
        <f t="shared" si="7"/>
        <v>611</v>
      </c>
      <c r="E99" s="2">
        <f t="shared" si="8"/>
        <v>0.62346938775510208</v>
      </c>
      <c r="F99" s="2"/>
    </row>
    <row r="100" spans="1:6">
      <c r="A100" s="2">
        <v>10</v>
      </c>
      <c r="B100" s="2">
        <v>4</v>
      </c>
      <c r="C100" s="2">
        <f t="shared" si="6"/>
        <v>990</v>
      </c>
      <c r="D100" s="2">
        <f t="shared" si="7"/>
        <v>615</v>
      </c>
      <c r="E100" s="2">
        <f t="shared" si="8"/>
        <v>0.62121212121212122</v>
      </c>
      <c r="F100" s="2"/>
    </row>
    <row r="101" spans="1:6">
      <c r="E101" s="4"/>
    </row>
  </sheetData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2"/>
  <sheetViews>
    <sheetView topLeftCell="A79" workbookViewId="0">
      <selection activeCell="H3" sqref="H3"/>
    </sheetView>
  </sheetViews>
  <sheetFormatPr defaultRowHeight="12.75"/>
  <cols>
    <col min="1" max="1" width="11.7109375" customWidth="1"/>
    <col min="2" max="2" width="12.28515625" customWidth="1"/>
    <col min="3" max="3" width="22.28515625" customWidth="1"/>
    <col min="4" max="4" width="16.140625" customWidth="1"/>
    <col min="5" max="5" width="18.7109375" customWidth="1"/>
    <col min="6" max="6" width="14" customWidth="1"/>
    <col min="7" max="7" width="14.85546875" customWidth="1"/>
    <col min="8" max="8" width="19.140625" customWidth="1"/>
  </cols>
  <sheetData>
    <row r="1" spans="1:10" ht="18">
      <c r="A1" s="5" t="s">
        <v>19</v>
      </c>
      <c r="B1" s="5"/>
      <c r="C1" s="5"/>
      <c r="D1" s="5"/>
      <c r="E1" s="5"/>
      <c r="F1" s="5"/>
      <c r="G1" s="5"/>
      <c r="H1" s="5"/>
      <c r="J1" s="3"/>
    </row>
    <row r="2" spans="1:10" ht="31.5">
      <c r="A2" s="1" t="s">
        <v>8</v>
      </c>
      <c r="B2" s="1" t="s">
        <v>1</v>
      </c>
      <c r="D2" s="1" t="s">
        <v>20</v>
      </c>
      <c r="E2" s="1" t="s">
        <v>21</v>
      </c>
      <c r="F2" s="1" t="s">
        <v>0</v>
      </c>
      <c r="G2" s="1" t="s">
        <v>9</v>
      </c>
      <c r="H2" s="1" t="s">
        <v>29</v>
      </c>
    </row>
    <row r="3" spans="1:10">
      <c r="A3">
        <v>100</v>
      </c>
      <c r="B3">
        <v>58</v>
      </c>
      <c r="D3">
        <v>50</v>
      </c>
      <c r="E3">
        <f>COUNTIF($B$3:$B$42,D3)</f>
        <v>1</v>
      </c>
      <c r="F3">
        <v>40</v>
      </c>
      <c r="G3">
        <f>E3/F3</f>
        <v>2.5000000000000001E-2</v>
      </c>
      <c r="H3">
        <f>BINOMDIST(D3,100,2/PI(),FALSE)</f>
        <v>1.6440866016744428E-3</v>
      </c>
    </row>
    <row r="4" spans="1:10">
      <c r="A4">
        <v>100</v>
      </c>
      <c r="B4">
        <v>60</v>
      </c>
      <c r="D4">
        <f>D3+1</f>
        <v>51</v>
      </c>
      <c r="E4">
        <f t="shared" ref="E4:E28" si="0">COUNTIF($B$3:$B$126,D4)</f>
        <v>0</v>
      </c>
      <c r="F4">
        <v>40</v>
      </c>
      <c r="G4">
        <f t="shared" ref="G4:G28" si="1">E4/F4</f>
        <v>0</v>
      </c>
      <c r="H4">
        <f t="shared" ref="H4:H28" si="2">BINOMDIST(D4,100,2/PI(),FALSE)</f>
        <v>2.8238612160234296E-3</v>
      </c>
    </row>
    <row r="5" spans="1:10">
      <c r="A5">
        <v>100</v>
      </c>
      <c r="B5">
        <v>74</v>
      </c>
      <c r="D5">
        <f t="shared" ref="D5:D30" si="3">D4+1</f>
        <v>52</v>
      </c>
      <c r="E5">
        <f t="shared" si="0"/>
        <v>1</v>
      </c>
      <c r="F5">
        <v>40</v>
      </c>
      <c r="G5">
        <f t="shared" si="1"/>
        <v>2.5000000000000001E-2</v>
      </c>
      <c r="H5">
        <f t="shared" si="2"/>
        <v>4.6618137170045043E-3</v>
      </c>
    </row>
    <row r="6" spans="1:10">
      <c r="A6">
        <v>100</v>
      </c>
      <c r="B6">
        <v>65</v>
      </c>
      <c r="D6">
        <f t="shared" si="3"/>
        <v>53</v>
      </c>
      <c r="E6">
        <f t="shared" si="0"/>
        <v>0</v>
      </c>
      <c r="F6">
        <v>40</v>
      </c>
      <c r="G6">
        <f t="shared" si="1"/>
        <v>0</v>
      </c>
      <c r="H6">
        <f t="shared" si="2"/>
        <v>7.3967188853939067E-3</v>
      </c>
    </row>
    <row r="7" spans="1:10">
      <c r="A7">
        <v>100</v>
      </c>
      <c r="B7">
        <v>66</v>
      </c>
      <c r="D7">
        <f t="shared" si="3"/>
        <v>54</v>
      </c>
      <c r="E7">
        <f t="shared" si="0"/>
        <v>0</v>
      </c>
      <c r="F7">
        <v>40</v>
      </c>
      <c r="G7">
        <f t="shared" si="1"/>
        <v>0</v>
      </c>
      <c r="H7">
        <f t="shared" si="2"/>
        <v>1.1278777829485068E-2</v>
      </c>
    </row>
    <row r="8" spans="1:10">
      <c r="A8">
        <v>100</v>
      </c>
      <c r="B8">
        <v>66</v>
      </c>
      <c r="D8">
        <f t="shared" si="3"/>
        <v>55</v>
      </c>
      <c r="E8">
        <f t="shared" si="0"/>
        <v>1</v>
      </c>
      <c r="F8">
        <v>40</v>
      </c>
      <c r="G8">
        <f t="shared" si="1"/>
        <v>2.5000000000000001E-2</v>
      </c>
      <c r="H8">
        <f t="shared" si="2"/>
        <v>1.6526314547562437E-2</v>
      </c>
    </row>
    <row r="9" spans="1:10">
      <c r="A9">
        <v>100</v>
      </c>
      <c r="B9">
        <v>57</v>
      </c>
      <c r="D9">
        <f t="shared" si="3"/>
        <v>56</v>
      </c>
      <c r="E9">
        <f t="shared" si="0"/>
        <v>2</v>
      </c>
      <c r="F9">
        <v>40</v>
      </c>
      <c r="G9">
        <f t="shared" si="1"/>
        <v>0.05</v>
      </c>
      <c r="H9">
        <f t="shared" si="2"/>
        <v>2.3265871847100085E-2</v>
      </c>
    </row>
    <row r="10" spans="1:10">
      <c r="A10">
        <v>100</v>
      </c>
      <c r="B10">
        <v>59</v>
      </c>
      <c r="D10">
        <f t="shared" si="3"/>
        <v>57</v>
      </c>
      <c r="E10">
        <f t="shared" si="0"/>
        <v>1</v>
      </c>
      <c r="F10">
        <v>40</v>
      </c>
      <c r="G10">
        <f t="shared" si="1"/>
        <v>2.5000000000000001E-2</v>
      </c>
      <c r="H10">
        <f t="shared" si="2"/>
        <v>3.1464148471392582E-2</v>
      </c>
    </row>
    <row r="11" spans="1:10">
      <c r="A11">
        <v>100</v>
      </c>
      <c r="B11">
        <v>59</v>
      </c>
      <c r="D11">
        <f t="shared" si="3"/>
        <v>58</v>
      </c>
      <c r="E11">
        <f t="shared" si="0"/>
        <v>2</v>
      </c>
      <c r="F11">
        <v>40</v>
      </c>
      <c r="G11">
        <f t="shared" si="1"/>
        <v>0.05</v>
      </c>
      <c r="H11">
        <f t="shared" si="2"/>
        <v>4.086723687465197E-2</v>
      </c>
    </row>
    <row r="12" spans="1:10">
      <c r="A12">
        <v>100</v>
      </c>
      <c r="B12">
        <v>56</v>
      </c>
      <c r="D12">
        <f t="shared" si="3"/>
        <v>59</v>
      </c>
      <c r="E12">
        <f t="shared" si="0"/>
        <v>2</v>
      </c>
      <c r="F12">
        <v>40</v>
      </c>
      <c r="G12">
        <f t="shared" si="1"/>
        <v>0.05</v>
      </c>
      <c r="H12">
        <f t="shared" si="2"/>
        <v>5.0967271457147245E-2</v>
      </c>
    </row>
    <row r="13" spans="1:10">
      <c r="A13">
        <v>100</v>
      </c>
      <c r="B13">
        <v>65</v>
      </c>
      <c r="D13">
        <f t="shared" si="3"/>
        <v>60</v>
      </c>
      <c r="E13">
        <f t="shared" si="0"/>
        <v>3</v>
      </c>
      <c r="F13">
        <v>40</v>
      </c>
      <c r="G13">
        <f t="shared" si="1"/>
        <v>7.4999999999999997E-2</v>
      </c>
      <c r="H13">
        <f t="shared" si="2"/>
        <v>6.1015871793147956E-2</v>
      </c>
    </row>
    <row r="14" spans="1:10">
      <c r="A14">
        <v>100</v>
      </c>
      <c r="B14">
        <v>61</v>
      </c>
      <c r="D14">
        <f t="shared" si="3"/>
        <v>61</v>
      </c>
      <c r="E14">
        <f t="shared" si="0"/>
        <v>5</v>
      </c>
      <c r="F14">
        <v>40</v>
      </c>
      <c r="G14">
        <f t="shared" si="1"/>
        <v>0.125</v>
      </c>
      <c r="H14">
        <f t="shared" si="2"/>
        <v>7.0095769462771393E-2</v>
      </c>
    </row>
    <row r="15" spans="1:10">
      <c r="A15">
        <v>100</v>
      </c>
      <c r="B15">
        <v>69</v>
      </c>
      <c r="D15">
        <f t="shared" si="3"/>
        <v>62</v>
      </c>
      <c r="E15">
        <f t="shared" si="0"/>
        <v>2</v>
      </c>
      <c r="F15">
        <v>40</v>
      </c>
      <c r="G15">
        <f t="shared" si="1"/>
        <v>0.05</v>
      </c>
      <c r="H15">
        <f t="shared" si="2"/>
        <v>7.7247343888007386E-2</v>
      </c>
    </row>
    <row r="16" spans="1:10">
      <c r="A16">
        <v>100</v>
      </c>
      <c r="B16">
        <v>68</v>
      </c>
      <c r="D16">
        <f t="shared" si="3"/>
        <v>63</v>
      </c>
      <c r="E16">
        <f t="shared" si="0"/>
        <v>1</v>
      </c>
      <c r="F16">
        <v>40</v>
      </c>
      <c r="G16">
        <f t="shared" si="1"/>
        <v>2.5000000000000001E-2</v>
      </c>
      <c r="H16">
        <f t="shared" si="2"/>
        <v>8.162917981194949E-2</v>
      </c>
    </row>
    <row r="17" spans="1:8">
      <c r="A17">
        <v>100</v>
      </c>
      <c r="B17">
        <v>68</v>
      </c>
      <c r="D17">
        <f t="shared" si="3"/>
        <v>64</v>
      </c>
      <c r="E17">
        <f t="shared" si="0"/>
        <v>1</v>
      </c>
      <c r="F17">
        <v>40</v>
      </c>
      <c r="G17">
        <f t="shared" si="1"/>
        <v>2.5000000000000001E-2</v>
      </c>
      <c r="H17">
        <f t="shared" si="2"/>
        <v>8.2677248194242506E-2</v>
      </c>
    </row>
    <row r="18" spans="1:8">
      <c r="A18">
        <v>100</v>
      </c>
      <c r="B18">
        <v>67</v>
      </c>
      <c r="D18">
        <f t="shared" si="3"/>
        <v>65</v>
      </c>
      <c r="E18">
        <f t="shared" si="0"/>
        <v>5</v>
      </c>
      <c r="F18">
        <v>40</v>
      </c>
      <c r="G18">
        <f t="shared" si="1"/>
        <v>0.125</v>
      </c>
      <c r="H18">
        <f t="shared" si="2"/>
        <v>8.0222092843668366E-2</v>
      </c>
    </row>
    <row r="19" spans="1:8">
      <c r="A19">
        <v>100</v>
      </c>
      <c r="B19">
        <v>65</v>
      </c>
      <c r="D19">
        <f t="shared" si="3"/>
        <v>66</v>
      </c>
      <c r="E19">
        <f t="shared" si="0"/>
        <v>3</v>
      </c>
      <c r="F19">
        <v>40</v>
      </c>
      <c r="G19">
        <f t="shared" si="1"/>
        <v>7.4999999999999997E-2</v>
      </c>
      <c r="H19">
        <f t="shared" si="2"/>
        <v>7.4530996320750359E-2</v>
      </c>
    </row>
    <row r="20" spans="1:8">
      <c r="A20">
        <v>100</v>
      </c>
      <c r="B20">
        <v>61</v>
      </c>
      <c r="D20">
        <f t="shared" si="3"/>
        <v>67</v>
      </c>
      <c r="E20">
        <f t="shared" si="0"/>
        <v>3</v>
      </c>
      <c r="F20">
        <v>40</v>
      </c>
      <c r="G20">
        <f t="shared" si="1"/>
        <v>7.4999999999999997E-2</v>
      </c>
      <c r="H20">
        <f t="shared" si="2"/>
        <v>6.6261287695787638E-2</v>
      </c>
    </row>
    <row r="21" spans="1:8">
      <c r="A21">
        <v>100</v>
      </c>
      <c r="B21">
        <v>55</v>
      </c>
      <c r="D21">
        <f t="shared" si="3"/>
        <v>68</v>
      </c>
      <c r="E21">
        <f t="shared" si="0"/>
        <v>3</v>
      </c>
      <c r="F21">
        <v>40</v>
      </c>
      <c r="G21">
        <f t="shared" si="1"/>
        <v>7.4999999999999997E-2</v>
      </c>
      <c r="H21">
        <f t="shared" si="2"/>
        <v>5.6335704413248283E-2</v>
      </c>
    </row>
    <row r="22" spans="1:8">
      <c r="A22">
        <v>100</v>
      </c>
      <c r="B22">
        <v>68</v>
      </c>
      <c r="D22">
        <f t="shared" si="3"/>
        <v>69</v>
      </c>
      <c r="E22">
        <f t="shared" si="0"/>
        <v>1</v>
      </c>
      <c r="F22">
        <v>40</v>
      </c>
      <c r="G22">
        <f t="shared" si="1"/>
        <v>2.5000000000000001E-2</v>
      </c>
      <c r="H22">
        <f t="shared" si="2"/>
        <v>4.5772374960266989E-2</v>
      </c>
    </row>
    <row r="23" spans="1:8">
      <c r="A23">
        <v>100</v>
      </c>
      <c r="B23">
        <v>52</v>
      </c>
      <c r="D23">
        <f t="shared" si="3"/>
        <v>70</v>
      </c>
      <c r="E23">
        <f t="shared" si="0"/>
        <v>2</v>
      </c>
      <c r="F23">
        <v>40</v>
      </c>
      <c r="G23">
        <f t="shared" si="1"/>
        <v>0.05</v>
      </c>
      <c r="H23">
        <f t="shared" si="2"/>
        <v>3.5512883046238501E-2</v>
      </c>
    </row>
    <row r="24" spans="1:8">
      <c r="A24">
        <v>100</v>
      </c>
      <c r="B24">
        <v>61</v>
      </c>
      <c r="D24">
        <f t="shared" si="3"/>
        <v>71</v>
      </c>
      <c r="E24">
        <f t="shared" si="0"/>
        <v>0</v>
      </c>
      <c r="F24">
        <v>40</v>
      </c>
      <c r="G24">
        <f t="shared" si="1"/>
        <v>0</v>
      </c>
      <c r="H24">
        <f t="shared" si="2"/>
        <v>2.6288612656149853E-2</v>
      </c>
    </row>
    <row r="25" spans="1:8">
      <c r="A25">
        <v>100</v>
      </c>
      <c r="B25">
        <v>63</v>
      </c>
      <c r="D25">
        <f t="shared" si="3"/>
        <v>72</v>
      </c>
      <c r="E25">
        <f t="shared" si="0"/>
        <v>0</v>
      </c>
      <c r="F25">
        <v>40</v>
      </c>
      <c r="G25">
        <f t="shared" si="1"/>
        <v>0</v>
      </c>
      <c r="H25">
        <f t="shared" si="2"/>
        <v>1.8550345349908928E-2</v>
      </c>
    </row>
    <row r="26" spans="1:8">
      <c r="A26">
        <v>100</v>
      </c>
      <c r="B26">
        <v>60</v>
      </c>
      <c r="D26">
        <f t="shared" si="3"/>
        <v>73</v>
      </c>
      <c r="E26">
        <f t="shared" si="0"/>
        <v>0</v>
      </c>
      <c r="F26">
        <v>40</v>
      </c>
      <c r="G26">
        <f t="shared" si="1"/>
        <v>0</v>
      </c>
      <c r="H26">
        <f t="shared" si="2"/>
        <v>1.2465393735244107E-2</v>
      </c>
    </row>
    <row r="27" spans="1:8">
      <c r="A27">
        <v>100</v>
      </c>
      <c r="B27">
        <v>65</v>
      </c>
      <c r="D27">
        <f t="shared" si="3"/>
        <v>74</v>
      </c>
      <c r="E27">
        <f t="shared" si="0"/>
        <v>1</v>
      </c>
      <c r="F27">
        <v>40</v>
      </c>
      <c r="G27">
        <f t="shared" si="1"/>
        <v>2.5000000000000001E-2</v>
      </c>
      <c r="H27">
        <f t="shared" si="2"/>
        <v>7.9681385236585207E-3</v>
      </c>
    </row>
    <row r="28" spans="1:8">
      <c r="A28">
        <v>100</v>
      </c>
      <c r="B28">
        <v>61</v>
      </c>
      <c r="D28">
        <f t="shared" si="3"/>
        <v>75</v>
      </c>
      <c r="E28">
        <f t="shared" si="0"/>
        <v>0</v>
      </c>
      <c r="F28">
        <v>40</v>
      </c>
      <c r="G28">
        <f t="shared" si="1"/>
        <v>0</v>
      </c>
      <c r="H28">
        <f t="shared" si="2"/>
        <v>4.83935843989326E-3</v>
      </c>
    </row>
    <row r="29" spans="1:8">
      <c r="A29">
        <v>100</v>
      </c>
      <c r="B29">
        <v>70</v>
      </c>
    </row>
    <row r="30" spans="1:8">
      <c r="A30">
        <v>100</v>
      </c>
      <c r="B30">
        <v>67</v>
      </c>
    </row>
    <row r="31" spans="1:8">
      <c r="A31">
        <v>100</v>
      </c>
      <c r="B31">
        <v>65</v>
      </c>
    </row>
    <row r="32" spans="1:8">
      <c r="A32">
        <v>100</v>
      </c>
      <c r="B32">
        <v>70</v>
      </c>
    </row>
    <row r="33" spans="1:2">
      <c r="A33">
        <v>100</v>
      </c>
      <c r="B33">
        <v>64</v>
      </c>
    </row>
    <row r="34" spans="1:2">
      <c r="A34">
        <v>100</v>
      </c>
      <c r="B34">
        <v>60</v>
      </c>
    </row>
    <row r="35" spans="1:2">
      <c r="A35">
        <v>100</v>
      </c>
      <c r="B35">
        <v>61</v>
      </c>
    </row>
    <row r="36" spans="1:2">
      <c r="A36">
        <v>100</v>
      </c>
      <c r="B36">
        <v>56</v>
      </c>
    </row>
    <row r="37" spans="1:2">
      <c r="A37">
        <v>100</v>
      </c>
      <c r="B37">
        <v>66</v>
      </c>
    </row>
    <row r="38" spans="1:2">
      <c r="A38">
        <v>100</v>
      </c>
      <c r="B38">
        <v>67</v>
      </c>
    </row>
    <row r="39" spans="1:2">
      <c r="A39">
        <v>100</v>
      </c>
      <c r="B39">
        <v>58</v>
      </c>
    </row>
    <row r="40" spans="1:2">
      <c r="A40">
        <v>100</v>
      </c>
      <c r="B40">
        <v>62</v>
      </c>
    </row>
    <row r="41" spans="1:2">
      <c r="A41">
        <v>100</v>
      </c>
      <c r="B41">
        <v>50</v>
      </c>
    </row>
    <row r="42" spans="1:2">
      <c r="A42">
        <v>100</v>
      </c>
      <c r="B42">
        <v>62</v>
      </c>
    </row>
    <row r="65" spans="1:6" ht="47.25">
      <c r="A65" s="1" t="s">
        <v>20</v>
      </c>
      <c r="B65" s="1" t="s">
        <v>21</v>
      </c>
      <c r="C65" s="1" t="s">
        <v>0</v>
      </c>
      <c r="D65" s="1" t="s">
        <v>9</v>
      </c>
      <c r="E65" s="1" t="s">
        <v>29</v>
      </c>
    </row>
    <row r="66" spans="1:6">
      <c r="A66" s="3" t="s">
        <v>22</v>
      </c>
      <c r="B66">
        <v>0</v>
      </c>
      <c r="C66">
        <v>40</v>
      </c>
      <c r="D66">
        <f>B66/C66</f>
        <v>0</v>
      </c>
      <c r="E66">
        <f>BINOMDIST(50,100,2/PI(),TRUE)</f>
        <v>3.5512429978669063E-3</v>
      </c>
      <c r="F66" s="3"/>
    </row>
    <row r="67" spans="1:6">
      <c r="A67" s="3" t="s">
        <v>23</v>
      </c>
      <c r="B67">
        <v>2</v>
      </c>
      <c r="C67">
        <v>40</v>
      </c>
      <c r="D67">
        <f t="shared" ref="D67:D91" si="4">B67/C67</f>
        <v>0.05</v>
      </c>
      <c r="E67">
        <f>BINOMDIST(55,100,2/PI(),TRUE)-BINOMDIST(50,100,2/PI(),TRUE)</f>
        <v>4.2687486195469353E-2</v>
      </c>
      <c r="F67" s="3"/>
    </row>
    <row r="68" spans="1:6">
      <c r="A68" s="3" t="s">
        <v>24</v>
      </c>
      <c r="B68">
        <v>10</v>
      </c>
      <c r="C68">
        <v>40</v>
      </c>
      <c r="D68">
        <f t="shared" si="4"/>
        <v>0.25</v>
      </c>
      <c r="E68">
        <f>BINOMDIST(60,100,2/PI(),TRUE)-BINOMDIST(55,100,2/PI(),TRUE)</f>
        <v>0.20758040044343984</v>
      </c>
      <c r="F68" s="3"/>
    </row>
    <row r="69" spans="1:6">
      <c r="A69" s="9" t="s">
        <v>25</v>
      </c>
      <c r="B69">
        <v>14</v>
      </c>
      <c r="C69">
        <v>40</v>
      </c>
      <c r="D69">
        <f t="shared" si="4"/>
        <v>0.35</v>
      </c>
      <c r="E69">
        <f>BINOMDIST(65,100,2/PI(),TRUE)-BINOMDIST(60,100,2/PI(),TRUE)</f>
        <v>0.39187163420063909</v>
      </c>
      <c r="F69" s="9"/>
    </row>
    <row r="70" spans="1:6">
      <c r="A70" s="9" t="s">
        <v>28</v>
      </c>
      <c r="B70">
        <v>12</v>
      </c>
      <c r="C70">
        <v>40</v>
      </c>
      <c r="D70">
        <f t="shared" si="4"/>
        <v>0.3</v>
      </c>
      <c r="E70">
        <f>BINOMDIST(70,100,2/PI(),TRUE)-BINOMDIST(65,100,2/PI(),TRUE)</f>
        <v>0.27841324643629173</v>
      </c>
      <c r="F70" s="9"/>
    </row>
    <row r="71" spans="1:6">
      <c r="A71" s="9" t="s">
        <v>26</v>
      </c>
      <c r="B71">
        <v>1</v>
      </c>
      <c r="C71">
        <v>40</v>
      </c>
      <c r="D71">
        <f t="shared" si="4"/>
        <v>2.5000000000000001E-2</v>
      </c>
      <c r="E71">
        <f>BINOMDIST(75,100,2/PI(),TRUE)-BINOMDIST(70,100,2/PI(),TRUE)</f>
        <v>7.0111848704854762E-2</v>
      </c>
      <c r="F71" s="9"/>
    </row>
    <row r="72" spans="1:6">
      <c r="A72" s="9" t="s">
        <v>27</v>
      </c>
      <c r="B72">
        <v>0</v>
      </c>
      <c r="C72">
        <v>40</v>
      </c>
      <c r="D72">
        <f t="shared" si="4"/>
        <v>0</v>
      </c>
      <c r="E72">
        <f>BINOMDIST(100,100,2/PI(),TRUE)-BINOMDIST(75,100,2/PI(),TRUE)</f>
        <v>5.7841410214347633E-3</v>
      </c>
      <c r="F72" s="9"/>
    </row>
  </sheetData>
  <mergeCells count="1">
    <mergeCell ref="A1:H1"/>
  </mergeCells>
  <phoneticPr fontId="1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activeCell="I2" activeCellId="1" sqref="G2:G7 I2:I7"/>
    </sheetView>
  </sheetViews>
  <sheetFormatPr defaultRowHeight="12.75"/>
  <cols>
    <col min="1" max="1" width="13.5703125" customWidth="1"/>
    <col min="2" max="2" width="11.85546875" customWidth="1"/>
    <col min="4" max="4" width="14" customWidth="1"/>
    <col min="5" max="5" width="13.5703125" customWidth="1"/>
    <col min="6" max="6" width="15.7109375" customWidth="1"/>
    <col min="7" max="7" width="25.42578125" customWidth="1"/>
    <col min="8" max="8" width="17.42578125" customWidth="1"/>
    <col min="9" max="9" width="15.5703125" customWidth="1"/>
  </cols>
  <sheetData>
    <row r="1" spans="1:10" ht="79.5" customHeight="1">
      <c r="A1" s="8" t="s">
        <v>13</v>
      </c>
      <c r="B1" s="8"/>
      <c r="C1" s="8"/>
      <c r="D1" s="8"/>
      <c r="E1" s="8"/>
      <c r="F1" s="8"/>
      <c r="G1" s="8"/>
      <c r="H1" s="8"/>
      <c r="I1" s="8"/>
    </row>
    <row r="2" spans="1:10" ht="78.75">
      <c r="A2" s="1" t="s">
        <v>12</v>
      </c>
      <c r="B2" s="1" t="s">
        <v>1</v>
      </c>
      <c r="D2" s="1" t="s">
        <v>17</v>
      </c>
      <c r="E2" s="1" t="s">
        <v>14</v>
      </c>
      <c r="F2" s="1" t="s">
        <v>0</v>
      </c>
      <c r="G2" s="1" t="s">
        <v>15</v>
      </c>
      <c r="H2" s="1" t="s">
        <v>16</v>
      </c>
      <c r="I2" s="1" t="s">
        <v>18</v>
      </c>
    </row>
    <row r="3" spans="1:10">
      <c r="A3">
        <v>1</v>
      </c>
      <c r="B3">
        <f>A4-A3</f>
        <v>3</v>
      </c>
      <c r="D3">
        <v>0</v>
      </c>
      <c r="E3">
        <f>COUNTIF($B$3:$B$62,D3)</f>
        <v>16</v>
      </c>
      <c r="F3">
        <v>60</v>
      </c>
      <c r="G3">
        <f>E3/F3</f>
        <v>0.26666666666666666</v>
      </c>
      <c r="H3">
        <f>(PERMUT(D3,D3))^(-1)*EXP(1)^(-$J$3)*$J$3^D3</f>
        <v>0.27992332720139051</v>
      </c>
      <c r="I3">
        <f>BINOMDIST(D3,100,0.04/PI(),FALSE)</f>
        <v>0.27764423738059896</v>
      </c>
      <c r="J3">
        <f>0.04/PI()*100</f>
        <v>1.2732395447351628</v>
      </c>
    </row>
    <row r="4" spans="1:10">
      <c r="A4">
        <v>4</v>
      </c>
      <c r="B4">
        <f t="shared" ref="B4:B62" si="0">A5-A4</f>
        <v>0</v>
      </c>
      <c r="D4">
        <v>1</v>
      </c>
      <c r="E4">
        <f>COUNTIF($B$3:$B$62,D4)</f>
        <v>23</v>
      </c>
      <c r="F4">
        <v>60</v>
      </c>
      <c r="G4">
        <f>E4/F4</f>
        <v>0.38333333333333336</v>
      </c>
      <c r="H4">
        <f>(PERMUT(D4,D4))^(-1)*EXP(1)^(-$J$3)*$J$3^D4</f>
        <v>0.35640944968665045</v>
      </c>
      <c r="I4">
        <f t="shared" ref="I4:I7" si="1">BINOMDIST(D4,100,0.04/PI(),FALSE)</f>
        <v>0.35806666882480864</v>
      </c>
    </row>
    <row r="5" spans="1:10">
      <c r="A5">
        <v>4</v>
      </c>
      <c r="B5">
        <f t="shared" si="0"/>
        <v>2</v>
      </c>
      <c r="D5">
        <v>2</v>
      </c>
      <c r="E5">
        <f>COUNTIF($B$3:$B$62,D5)</f>
        <v>11</v>
      </c>
      <c r="F5">
        <v>60</v>
      </c>
      <c r="G5">
        <f>E5/F5</f>
        <v>0.18333333333333332</v>
      </c>
      <c r="H5">
        <f>(PERMUT(D5,D5))^(-1)*EXP(1)^(-$J$3)*$J$3^D5</f>
        <v>0.22689730272917039</v>
      </c>
      <c r="I5">
        <f t="shared" si="1"/>
        <v>0.22858320980756594</v>
      </c>
    </row>
    <row r="6" spans="1:10">
      <c r="A6">
        <v>6</v>
      </c>
      <c r="B6">
        <f t="shared" si="0"/>
        <v>1</v>
      </c>
      <c r="D6">
        <v>3</v>
      </c>
      <c r="E6">
        <f>COUNTIF($B$3:$B$62,D6)</f>
        <v>6</v>
      </c>
      <c r="F6">
        <v>60</v>
      </c>
      <c r="G6">
        <f>E6/F6</f>
        <v>0.1</v>
      </c>
      <c r="H6">
        <f>(PERMUT(D6,D6))^(-1)*EXP(1)^(-$J$3)*$J$3^D6</f>
        <v>9.6298206142841763E-2</v>
      </c>
      <c r="I6">
        <f t="shared" si="1"/>
        <v>9.6299577080028106E-2</v>
      </c>
    </row>
    <row r="7" spans="1:10">
      <c r="A7">
        <v>7</v>
      </c>
      <c r="B7">
        <f t="shared" si="0"/>
        <v>4</v>
      </c>
      <c r="D7">
        <v>4</v>
      </c>
      <c r="E7">
        <f>COUNTIF($B$3:$B$62,D7)</f>
        <v>4</v>
      </c>
      <c r="F7">
        <v>60</v>
      </c>
      <c r="G7">
        <f>E7/F7</f>
        <v>6.6666666666666666E-2</v>
      </c>
      <c r="H7">
        <f>(PERMUT(D7,D7))^(-1)*EXP(1)^(-$J$3)*$J$3^D7</f>
        <v>3.065267103703118E-2</v>
      </c>
      <c r="I7">
        <f t="shared" si="1"/>
        <v>3.0116975438252223E-2</v>
      </c>
    </row>
    <row r="8" spans="1:10">
      <c r="A8">
        <v>11</v>
      </c>
      <c r="B8">
        <f t="shared" si="0"/>
        <v>1</v>
      </c>
    </row>
    <row r="9" spans="1:10">
      <c r="A9">
        <v>12</v>
      </c>
      <c r="B9">
        <f t="shared" si="0"/>
        <v>0</v>
      </c>
    </row>
    <row r="10" spans="1:10">
      <c r="A10">
        <v>12</v>
      </c>
      <c r="B10">
        <f t="shared" si="0"/>
        <v>0</v>
      </c>
      <c r="D10" s="7"/>
      <c r="E10" s="7"/>
      <c r="F10" s="7"/>
      <c r="G10" s="7"/>
      <c r="H10" s="7"/>
      <c r="I10" s="7"/>
      <c r="J10" s="7"/>
    </row>
    <row r="11" spans="1:10">
      <c r="A11">
        <v>12</v>
      </c>
      <c r="B11">
        <f t="shared" si="0"/>
        <v>1</v>
      </c>
      <c r="D11" s="7"/>
      <c r="E11" s="7"/>
      <c r="F11" s="7"/>
      <c r="G11" s="7"/>
      <c r="H11" s="7"/>
      <c r="I11" s="7"/>
      <c r="J11" s="7"/>
    </row>
    <row r="12" spans="1:10">
      <c r="A12">
        <v>13</v>
      </c>
      <c r="B12">
        <f t="shared" si="0"/>
        <v>0</v>
      </c>
      <c r="D12" s="7"/>
      <c r="E12" s="7"/>
      <c r="F12" s="7"/>
      <c r="G12" s="7"/>
      <c r="H12" s="7"/>
      <c r="I12" s="7"/>
      <c r="J12" s="7"/>
    </row>
    <row r="13" spans="1:10">
      <c r="A13">
        <v>13</v>
      </c>
      <c r="B13">
        <f t="shared" si="0"/>
        <v>3</v>
      </c>
      <c r="D13" s="7"/>
      <c r="E13" s="7"/>
      <c r="F13" s="7"/>
      <c r="G13" s="7"/>
      <c r="H13" s="7"/>
      <c r="I13" s="7"/>
      <c r="J13" s="7"/>
    </row>
    <row r="14" spans="1:10">
      <c r="A14">
        <v>16</v>
      </c>
      <c r="B14">
        <f t="shared" si="0"/>
        <v>2</v>
      </c>
      <c r="D14" s="7"/>
      <c r="E14" s="7"/>
      <c r="F14" s="7"/>
      <c r="G14" s="7"/>
      <c r="H14" s="7"/>
      <c r="I14" s="7"/>
      <c r="J14" s="7"/>
    </row>
    <row r="15" spans="1:10">
      <c r="A15">
        <v>18</v>
      </c>
      <c r="B15">
        <f t="shared" si="0"/>
        <v>0</v>
      </c>
      <c r="D15" s="7"/>
      <c r="E15" s="7"/>
      <c r="F15" s="7"/>
      <c r="G15" s="7"/>
      <c r="H15" s="7"/>
      <c r="I15" s="7"/>
      <c r="J15" s="7"/>
    </row>
    <row r="16" spans="1:10">
      <c r="A16">
        <v>18</v>
      </c>
      <c r="B16">
        <f t="shared" si="0"/>
        <v>0</v>
      </c>
      <c r="D16" s="7"/>
      <c r="E16" s="7"/>
      <c r="F16" s="7"/>
      <c r="G16" s="7"/>
      <c r="H16" s="7"/>
      <c r="I16" s="7"/>
      <c r="J16" s="7"/>
    </row>
    <row r="17" spans="1:10">
      <c r="A17">
        <v>18</v>
      </c>
      <c r="B17">
        <f t="shared" si="0"/>
        <v>2</v>
      </c>
      <c r="D17" s="7"/>
      <c r="E17" s="7"/>
      <c r="F17" s="7"/>
      <c r="G17" s="7"/>
      <c r="H17" s="7"/>
      <c r="I17" s="7"/>
      <c r="J17" s="7"/>
    </row>
    <row r="18" spans="1:10">
      <c r="A18">
        <v>20</v>
      </c>
      <c r="B18">
        <f t="shared" si="0"/>
        <v>1</v>
      </c>
      <c r="D18" s="7"/>
      <c r="E18" s="7"/>
      <c r="F18" s="7"/>
      <c r="G18" s="7"/>
      <c r="H18" s="7"/>
      <c r="I18" s="7"/>
      <c r="J18" s="7"/>
    </row>
    <row r="19" spans="1:10">
      <c r="A19">
        <v>21</v>
      </c>
      <c r="B19">
        <f t="shared" si="0"/>
        <v>2</v>
      </c>
      <c r="D19" s="7"/>
      <c r="E19" s="7"/>
      <c r="F19" s="7"/>
      <c r="G19" s="6"/>
    </row>
    <row r="20" spans="1:10">
      <c r="A20">
        <v>23</v>
      </c>
      <c r="B20">
        <f t="shared" si="0"/>
        <v>3</v>
      </c>
      <c r="D20" s="6"/>
      <c r="E20" s="6"/>
      <c r="F20" s="6"/>
      <c r="G20" s="6"/>
    </row>
    <row r="21" spans="1:10">
      <c r="A21">
        <v>26</v>
      </c>
      <c r="B21">
        <f t="shared" si="0"/>
        <v>1</v>
      </c>
    </row>
    <row r="22" spans="1:10">
      <c r="A22">
        <v>27</v>
      </c>
      <c r="B22">
        <f t="shared" si="0"/>
        <v>1</v>
      </c>
    </row>
    <row r="23" spans="1:10">
      <c r="A23">
        <v>28</v>
      </c>
      <c r="B23">
        <f t="shared" si="0"/>
        <v>4</v>
      </c>
    </row>
    <row r="24" spans="1:10">
      <c r="A24">
        <v>32</v>
      </c>
      <c r="B24">
        <f t="shared" si="0"/>
        <v>0</v>
      </c>
    </row>
    <row r="25" spans="1:10">
      <c r="A25">
        <v>32</v>
      </c>
      <c r="B25">
        <f t="shared" si="0"/>
        <v>1</v>
      </c>
    </row>
    <row r="26" spans="1:10">
      <c r="A26">
        <v>33</v>
      </c>
      <c r="B26">
        <f t="shared" si="0"/>
        <v>2</v>
      </c>
    </row>
    <row r="27" spans="1:10">
      <c r="A27">
        <v>35</v>
      </c>
      <c r="B27">
        <f t="shared" si="0"/>
        <v>2</v>
      </c>
    </row>
    <row r="28" spans="1:10">
      <c r="A28">
        <v>37</v>
      </c>
      <c r="B28">
        <f t="shared" si="0"/>
        <v>1</v>
      </c>
    </row>
    <row r="29" spans="1:10">
      <c r="A29">
        <v>38</v>
      </c>
      <c r="B29">
        <f t="shared" si="0"/>
        <v>1</v>
      </c>
    </row>
    <row r="30" spans="1:10">
      <c r="A30">
        <v>39</v>
      </c>
      <c r="B30">
        <f t="shared" si="0"/>
        <v>1</v>
      </c>
    </row>
    <row r="31" spans="1:10">
      <c r="A31">
        <v>40</v>
      </c>
      <c r="B31">
        <f t="shared" si="0"/>
        <v>3</v>
      </c>
    </row>
    <row r="32" spans="1:10">
      <c r="A32">
        <v>43</v>
      </c>
      <c r="B32">
        <f t="shared" si="0"/>
        <v>3</v>
      </c>
    </row>
    <row r="33" spans="1:2">
      <c r="A33">
        <v>46</v>
      </c>
      <c r="B33">
        <f t="shared" si="0"/>
        <v>1</v>
      </c>
    </row>
    <row r="34" spans="1:2">
      <c r="A34">
        <v>47</v>
      </c>
      <c r="B34">
        <f t="shared" si="0"/>
        <v>1</v>
      </c>
    </row>
    <row r="35" spans="1:2">
      <c r="A35">
        <v>48</v>
      </c>
      <c r="B35">
        <f t="shared" si="0"/>
        <v>0</v>
      </c>
    </row>
    <row r="36" spans="1:2">
      <c r="A36">
        <v>48</v>
      </c>
      <c r="B36">
        <f t="shared" si="0"/>
        <v>2</v>
      </c>
    </row>
    <row r="37" spans="1:2">
      <c r="A37">
        <v>50</v>
      </c>
      <c r="B37">
        <f t="shared" si="0"/>
        <v>1</v>
      </c>
    </row>
    <row r="38" spans="1:2">
      <c r="A38">
        <v>51</v>
      </c>
      <c r="B38">
        <f t="shared" si="0"/>
        <v>0</v>
      </c>
    </row>
    <row r="39" spans="1:2">
      <c r="A39">
        <v>51</v>
      </c>
      <c r="B39">
        <f t="shared" si="0"/>
        <v>1</v>
      </c>
    </row>
    <row r="40" spans="1:2">
      <c r="A40">
        <v>52</v>
      </c>
      <c r="B40">
        <f t="shared" si="0"/>
        <v>0</v>
      </c>
    </row>
    <row r="41" spans="1:2">
      <c r="A41">
        <v>52</v>
      </c>
      <c r="B41">
        <f t="shared" si="0"/>
        <v>1</v>
      </c>
    </row>
    <row r="42" spans="1:2">
      <c r="A42">
        <v>53</v>
      </c>
      <c r="B42">
        <f t="shared" si="0"/>
        <v>1</v>
      </c>
    </row>
    <row r="43" spans="1:2">
      <c r="A43">
        <v>54</v>
      </c>
      <c r="B43">
        <f t="shared" si="0"/>
        <v>4</v>
      </c>
    </row>
    <row r="44" spans="1:2">
      <c r="A44">
        <v>58</v>
      </c>
      <c r="B44">
        <f t="shared" si="0"/>
        <v>2</v>
      </c>
    </row>
    <row r="45" spans="1:2">
      <c r="A45">
        <v>60</v>
      </c>
      <c r="B45">
        <f t="shared" si="0"/>
        <v>2</v>
      </c>
    </row>
    <row r="46" spans="1:2">
      <c r="A46">
        <v>62</v>
      </c>
      <c r="B46">
        <f t="shared" si="0"/>
        <v>0</v>
      </c>
    </row>
    <row r="47" spans="1:2">
      <c r="A47">
        <v>62</v>
      </c>
      <c r="B47">
        <f t="shared" si="0"/>
        <v>1</v>
      </c>
    </row>
    <row r="48" spans="1:2">
      <c r="A48">
        <v>63</v>
      </c>
      <c r="B48">
        <f t="shared" si="0"/>
        <v>0</v>
      </c>
    </row>
    <row r="49" spans="1:2">
      <c r="A49">
        <v>63</v>
      </c>
      <c r="B49">
        <f t="shared" si="0"/>
        <v>1</v>
      </c>
    </row>
    <row r="50" spans="1:2">
      <c r="A50">
        <v>64</v>
      </c>
      <c r="B50">
        <f t="shared" si="0"/>
        <v>3</v>
      </c>
    </row>
    <row r="51" spans="1:2">
      <c r="A51">
        <v>67</v>
      </c>
      <c r="B51">
        <f t="shared" si="0"/>
        <v>0</v>
      </c>
    </row>
    <row r="52" spans="1:2">
      <c r="A52">
        <v>67</v>
      </c>
      <c r="B52">
        <f t="shared" si="0"/>
        <v>4</v>
      </c>
    </row>
    <row r="53" spans="1:2">
      <c r="A53">
        <v>71</v>
      </c>
      <c r="B53">
        <f t="shared" si="0"/>
        <v>0</v>
      </c>
    </row>
    <row r="54" spans="1:2">
      <c r="A54">
        <v>71</v>
      </c>
      <c r="B54">
        <f t="shared" si="0"/>
        <v>1</v>
      </c>
    </row>
    <row r="55" spans="1:2">
      <c r="A55">
        <v>72</v>
      </c>
      <c r="B55">
        <f t="shared" si="0"/>
        <v>1</v>
      </c>
    </row>
    <row r="56" spans="1:2">
      <c r="A56">
        <v>73</v>
      </c>
      <c r="B56">
        <f t="shared" si="0"/>
        <v>1</v>
      </c>
    </row>
    <row r="57" spans="1:2">
      <c r="A57">
        <v>74</v>
      </c>
      <c r="B57">
        <f t="shared" si="0"/>
        <v>0</v>
      </c>
    </row>
    <row r="58" spans="1:2">
      <c r="A58">
        <v>74</v>
      </c>
      <c r="B58">
        <f t="shared" si="0"/>
        <v>2</v>
      </c>
    </row>
    <row r="59" spans="1:2">
      <c r="A59">
        <v>76</v>
      </c>
      <c r="B59">
        <f t="shared" si="0"/>
        <v>2</v>
      </c>
    </row>
    <row r="60" spans="1:2">
      <c r="A60">
        <v>78</v>
      </c>
      <c r="B60">
        <f t="shared" si="0"/>
        <v>0</v>
      </c>
    </row>
    <row r="61" spans="1:2">
      <c r="A61">
        <v>78</v>
      </c>
      <c r="B61">
        <f t="shared" si="0"/>
        <v>1</v>
      </c>
    </row>
    <row r="62" spans="1:2">
      <c r="A62">
        <v>79</v>
      </c>
      <c r="B62">
        <f t="shared" si="0"/>
        <v>1</v>
      </c>
    </row>
    <row r="63" spans="1:2">
      <c r="A63">
        <v>80</v>
      </c>
    </row>
  </sheetData>
  <mergeCells count="1">
    <mergeCell ref="A1:I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Binom 20</vt:lpstr>
      <vt:lpstr>Bernoulli buffon 10</vt:lpstr>
      <vt:lpstr>binom 100</vt:lpstr>
      <vt:lpstr>poisson 100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1996-10-14T23:33:28Z</dcterms:created>
  <dcterms:modified xsi:type="dcterms:W3CDTF">2010-10-12T12:58:40Z</dcterms:modified>
</cp:coreProperties>
</file>